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885" windowWidth="27795" windowHeight="11805"/>
  </bookViews>
  <sheets>
    <sheet name="b.ogół. i do 30 r.ż." sheetId="4" r:id="rId1"/>
    <sheet name="w tym kobiety" sheetId="6" r:id="rId2"/>
    <sheet name="akt.for. do 30 i 25 r.ż." sheetId="2" r:id="rId3"/>
    <sheet name="bez do 30 i 25 r.ż." sheetId="1" r:id="rId4"/>
  </sheets>
  <definedNames>
    <definedName name="OLE_LINK1" localSheetId="3">'bez do 30 i 25 r.ż.'!$B$1</definedName>
  </definedNames>
  <calcPr calcId="145621"/>
</workbook>
</file>

<file path=xl/calcChain.xml><?xml version="1.0" encoding="utf-8"?>
<calcChain xmlns="http://schemas.openxmlformats.org/spreadsheetml/2006/main">
  <c r="F13" i="1" l="1"/>
  <c r="F12" i="1"/>
  <c r="D52" i="4" l="1"/>
  <c r="C14" i="1" l="1"/>
  <c r="C12" i="1" l="1"/>
  <c r="D12" i="1"/>
  <c r="E12" i="1"/>
  <c r="G12" i="1"/>
  <c r="H12" i="1"/>
  <c r="I12" i="1"/>
  <c r="J12" i="1"/>
  <c r="D54" i="4" l="1"/>
  <c r="E55" i="4" l="1"/>
  <c r="E54" i="4"/>
  <c r="D55" i="4"/>
  <c r="C13" i="1"/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3" i="4"/>
  <c r="F44" i="4"/>
  <c r="F45" i="4"/>
  <c r="F47" i="4"/>
  <c r="F49" i="4"/>
  <c r="B55" i="2" l="1"/>
  <c r="B54" i="6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D13" i="1"/>
  <c r="E13" i="1"/>
  <c r="G13" i="1"/>
  <c r="H13" i="1"/>
  <c r="I13" i="1"/>
  <c r="J13" i="1"/>
  <c r="E48" i="2" l="1"/>
  <c r="E46" i="2"/>
  <c r="E44" i="2"/>
  <c r="E43" i="2"/>
  <c r="E42" i="2"/>
  <c r="E40" i="2"/>
  <c r="E39" i="2"/>
  <c r="E38" i="2"/>
  <c r="E37" i="2"/>
  <c r="E36" i="2"/>
  <c r="E35" i="2"/>
  <c r="E34" i="2"/>
  <c r="E33" i="2"/>
  <c r="E32" i="2"/>
  <c r="E31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6" i="2"/>
  <c r="D44" i="2"/>
  <c r="D43" i="2"/>
  <c r="D42" i="2"/>
  <c r="D40" i="2"/>
  <c r="D39" i="2"/>
  <c r="D38" i="2"/>
  <c r="D37" i="2"/>
  <c r="D36" i="2"/>
  <c r="D35" i="2"/>
  <c r="D34" i="2"/>
  <c r="D33" i="2"/>
  <c r="D32" i="2"/>
  <c r="D31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<sst xmlns="http://schemas.openxmlformats.org/spreadsheetml/2006/main" count="247" uniqueCount="104">
  <si>
    <t>Osoby</t>
  </si>
  <si>
    <t>bezrobotne</t>
  </si>
  <si>
    <t>Bezrobotni zarejestrowani</t>
  </si>
  <si>
    <t>Bezrobotni, którzy podjęli pracę</t>
  </si>
  <si>
    <t>Bezrobotni</t>
  </si>
  <si>
    <t>Ogółem</t>
  </si>
  <si>
    <t>Z ogółem:</t>
  </si>
  <si>
    <t>z prawem do zasiłku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</si>
  <si>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</si>
  <si>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</si>
  <si>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</si>
  <si>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</si>
  <si>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</si>
  <si>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</si>
  <si>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</si>
  <si>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</si>
  <si>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</si>
  <si>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</si>
  <si>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</si>
  <si>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</si>
  <si>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</si>
  <si>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</si>
  <si>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</si>
  <si>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</si>
  <si>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</si>
  <si>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</si>
  <si>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</si>
  <si>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</si>
  <si>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</si>
  <si>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</si>
  <si>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</si>
  <si>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</si>
  <si>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</si>
  <si>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</si>
  <si>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</si>
  <si>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</si>
  <si>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</si>
  <si>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</si>
  <si>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</si>
  <si>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</si>
  <si>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</si>
  <si>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</si>
  <si>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</si>
  <si>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</si>
  <si>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</si>
  <si>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</si>
  <si>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</si>
  <si>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</si>
  <si>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</si>
  <si>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</si>
  <si>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</si>
  <si>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</si>
  <si>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</si>
  <si>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</si>
  <si>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</si>
  <si>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</si>
  <si>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</si>
  <si>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</si>
  <si>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</si>
  <si>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</si>
  <si>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</si>
  <si>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</si>
  <si>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</si>
  <si>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</si>
  <si>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</si>
  <si>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</si>
  <si>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</si>
  <si>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</si>
  <si>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</si>
  <si>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</si>
  <si>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</si>
  <si>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</si>
  <si>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</si>
  <si>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</si>
  <si>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</si>
  <si>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</si>
  <si>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</si>
  <si>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</si>
  <si>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</si>
  <si>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</si>
  <si>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</si>
  <si>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</si>
  <si>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</si>
  <si>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</si>
  <si>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>w okresie sprawozdawczym *</t>
  </si>
  <si>
    <t>w końcu okresu sprawozdawczego **</t>
  </si>
  <si>
    <t>Bezrobotny może uzyskać dofinansowanie w zakresie przewidzianym w ustawie o promocji zatrudnienia i instytucjach rynku pracy.</t>
  </si>
  <si>
    <t>Róznice w formach aktywnych adresowanych tyko do osób młodych wynikają z faktu ustalania statusu osoby do 30 r. życia na dzień wyłączenia z ewidencji statystycznej.</t>
  </si>
  <si>
    <t xml:space="preserve">ROZKŁAD  AKTYWNYCH  FORM  WŚRÓD  BEZROBOTNYCH  DO  30  ROKU  ŻYCIA  W  SZCZEGÓLNEJ </t>
  </si>
  <si>
    <r>
      <t xml:space="preserve">SYTUACJI  NA  RYNKU  PRACY  W  STOSUNKU  DO  </t>
    </r>
    <r>
      <rPr>
        <u/>
        <sz val="9"/>
        <color theme="1"/>
        <rFont val="Times New Roman"/>
        <family val="1"/>
        <charset val="238"/>
      </rPr>
      <t>OGÓLNEJ  POPULACJI  BEZROBOTNYCH  W  PUP</t>
    </r>
    <r>
      <rPr>
        <sz val="9"/>
        <color theme="1"/>
        <rFont val="Times New Roman"/>
        <family val="1"/>
        <charset val="238"/>
      </rPr>
      <t xml:space="preserve"> *</t>
    </r>
  </si>
  <si>
    <t>zarejestrowani (średnia)**</t>
  </si>
  <si>
    <r>
      <t xml:space="preserve">wg wzoru </t>
    </r>
    <r>
      <rPr>
        <vertAlign val="superscript"/>
        <sz val="7"/>
        <color theme="1"/>
        <rFont val="Times New Roman"/>
        <family val="1"/>
        <charset val="238"/>
      </rPr>
      <t>1</t>
    </r>
  </si>
  <si>
    <t>x</t>
  </si>
  <si>
    <t>Bezrobotne kobiety zarejestrowane w PUP (napływw zdefiniowanym okresie)</t>
  </si>
  <si>
    <t>Bezrobotni ogółem zarejestrowani w PUP (napływ w zdefiniowanym okresie)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</si>
  <si>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</si>
  <si>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Od dnia 14 czewca 2019 roku weszło w życie uchylenie ustalania profilu pomocy dla osób bezrobotnych (obowiązywało od dnia 27 V 2014 roku).</t>
  </si>
  <si>
    <t xml:space="preserve">Bezrobocie wśród osób młodych (do 30 roku życia, w tym do 25 r.ż.), którzy są </t>
  </si>
  <si>
    <t>zarejestrowani w PUP w stos. do ogólnej liczby osób bezrobotnych zarejestrowanych w PUP</t>
  </si>
  <si>
    <r>
      <t>OSOBY MŁODE NA RYNKU PRACY W WOJEWÓDZTWIE PODKARPACKIM</t>
    </r>
    <r>
      <rPr>
        <sz val="11"/>
        <color theme="1"/>
        <rFont val="Times New Roman"/>
        <family val="1"/>
        <charset val="238"/>
      </rPr>
      <t xml:space="preserve">  za</t>
    </r>
    <r>
      <rPr>
        <b/>
        <u/>
        <sz val="11"/>
        <color theme="1"/>
        <rFont val="Times New Roman"/>
        <family val="1"/>
        <charset val="238"/>
      </rPr>
      <t xml:space="preserve">  okres I - VII  2020 r.</t>
    </r>
  </si>
  <si>
    <t>*   Liczby zawarte w zestawieniu za okres I - VII 2020 r.</t>
  </si>
  <si>
    <r>
      <t xml:space="preserve">** Liczby dotyczą </t>
    </r>
    <r>
      <rPr>
        <u/>
        <sz val="7"/>
        <color theme="1"/>
        <rFont val="Times New Roman"/>
        <family val="1"/>
        <charset val="238"/>
      </rPr>
      <t>średniej arytmetycznej</t>
    </r>
    <r>
      <rPr>
        <sz val="7"/>
        <color theme="1"/>
        <rFont val="Times New Roman"/>
        <family val="1"/>
        <charset val="238"/>
      </rPr>
      <t xml:space="preserve"> z okr.  I - VII  2020 r.</t>
    </r>
  </si>
  <si>
    <r>
      <rPr>
        <vertAlign val="superscript"/>
        <sz val="7"/>
        <color theme="1"/>
        <rFont val="Arial"/>
        <family val="2"/>
        <charset val="238"/>
      </rPr>
      <t>1</t>
    </r>
    <r>
      <rPr>
        <sz val="7"/>
        <color theme="1"/>
        <rFont val="Arial"/>
        <family val="2"/>
        <charset val="238"/>
      </rPr>
      <t xml:space="preserve"> Średnia bezrobotnych oznacza iloraz liczby bezrobotnych wg stanu na ostatni dzień miesiąca </t>
    </r>
  </si>
  <si>
    <t xml:space="preserve">   za okres styczeń - lipiec przez adekwatną liczbę okresów sprawozdawczych.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</si>
</sst>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  <font>
      <vertAlign val="superscript"/>
      <sz val="8"/>
      <color theme="1"/>
      <name val="Times New Roman"/>
      <family val="1"/>
      <charset val="238"/>
    </font>
    <font>
      <sz val="8"/>
      <color theme="1"/>
      <name val="Arial"/>
      <family val="2"/>
      <charset val="238"/>
    </font>
    <font>
      <u/>
      <sz val="7"/>
      <color theme="1"/>
      <name val="Times New Roman"/>
      <family val="1"/>
      <charset val="238"/>
    </font>
    <font>
      <vertAlign val="superscript"/>
      <sz val="7"/>
      <color theme="1"/>
      <name val="Times New Roman"/>
      <family val="1"/>
      <charset val="238"/>
    </font>
    <font>
      <sz val="7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  <fill>
      <patternFill patternType="solid">
        <fgColor rgb="FFE4E3BA"/>
        <bgColor indexed="64"/>
      </patternFill>
    </fill>
  </fills>
  <borders count="8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double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</borders>
  <cellStyleXfs count="3">
    <xf numFmtId="0" fontId="0" fillId="0" borderId="0"/>
    <xf numFmtId="0" fontId="8" fillId="0" borderId="0">
      <alignment horizontal="right" vertical="center"/>
    </xf>
    <xf numFmtId="0" fontId="8" fillId="0" borderId="0">
      <alignment horizontal="right" vertical="center"/>
    </xf>
  </cellStyleXfs>
  <cellXfs count="266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3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3" fontId="5" fillId="0" borderId="14" xfId="0" applyNumberFormat="1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0" fontId="6" fillId="0" borderId="32" xfId="0" applyFont="1" applyBorder="1" applyAlignment="1">
      <alignment vertical="center" wrapText="1"/>
    </xf>
    <xf numFmtId="3" fontId="6" fillId="0" borderId="33" xfId="0" applyNumberFormat="1" applyFont="1" applyBorder="1" applyAlignment="1">
      <alignment horizontal="center" vertical="center" wrapText="1"/>
    </xf>
    <xf numFmtId="164" fontId="6" fillId="0" borderId="34" xfId="0" applyNumberFormat="1" applyFont="1" applyBorder="1" applyAlignment="1">
      <alignment horizontal="center" vertical="center" wrapText="1"/>
    </xf>
    <xf numFmtId="0" fontId="6" fillId="0" borderId="14" xfId="0" applyFont="1" applyBorder="1" applyAlignment="1">
      <alignment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164" fontId="6" fillId="0" borderId="15" xfId="0" applyNumberFormat="1" applyFont="1" applyBorder="1" applyAlignment="1">
      <alignment horizontal="center" vertical="center" wrapText="1"/>
    </xf>
    <xf numFmtId="0" fontId="6" fillId="0" borderId="28" xfId="0" applyFont="1" applyBorder="1" applyAlignment="1">
      <alignment vertical="center" wrapText="1"/>
    </xf>
    <xf numFmtId="3" fontId="6" fillId="0" borderId="29" xfId="0" applyNumberFormat="1" applyFont="1" applyBorder="1" applyAlignment="1">
      <alignment horizontal="center" vertical="center" wrapText="1"/>
    </xf>
    <xf numFmtId="164" fontId="6" fillId="0" borderId="30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164" fontId="6" fillId="0" borderId="43" xfId="0" applyNumberFormat="1" applyFont="1" applyBorder="1" applyAlignment="1">
      <alignment horizontal="center" vertical="center" wrapText="1"/>
    </xf>
    <xf numFmtId="3" fontId="5" fillId="0" borderId="32" xfId="0" applyNumberFormat="1" applyFont="1" applyBorder="1" applyAlignment="1">
      <alignment horizontal="center" vertical="center" wrapText="1"/>
    </xf>
    <xf numFmtId="164" fontId="5" fillId="0" borderId="31" xfId="0" applyNumberFormat="1" applyFont="1" applyBorder="1" applyAlignment="1">
      <alignment horizontal="center" vertical="center" wrapText="1"/>
    </xf>
    <xf numFmtId="3" fontId="5" fillId="0" borderId="9" xfId="0" applyNumberFormat="1" applyFont="1" applyBorder="1" applyAlignment="1">
      <alignment horizontal="center" vertical="center" wrapText="1"/>
    </xf>
    <xf numFmtId="164" fontId="5" fillId="0" borderId="11" xfId="0" applyNumberFormat="1" applyFont="1" applyBorder="1" applyAlignment="1">
      <alignment horizontal="center" vertical="center" wrapText="1"/>
    </xf>
    <xf numFmtId="0" fontId="6" fillId="0" borderId="27" xfId="0" applyFont="1" applyBorder="1" applyAlignment="1">
      <alignment vertical="center" wrapText="1"/>
    </xf>
    <xf numFmtId="3" fontId="6" fillId="0" borderId="39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0" fontId="6" fillId="0" borderId="37" xfId="0" applyFont="1" applyBorder="1" applyAlignment="1">
      <alignment vertical="center" wrapText="1"/>
    </xf>
    <xf numFmtId="3" fontId="6" fillId="0" borderId="8" xfId="0" applyNumberFormat="1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3" fontId="5" fillId="0" borderId="24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6" borderId="28" xfId="0" applyFont="1" applyFill="1" applyBorder="1" applyAlignment="1">
      <alignment vertical="center" wrapText="1"/>
    </xf>
    <xf numFmtId="3" fontId="6" fillId="6" borderId="29" xfId="0" applyNumberFormat="1" applyFont="1" applyFill="1" applyBorder="1" applyAlignment="1">
      <alignment horizontal="center" vertical="center" wrapText="1"/>
    </xf>
    <xf numFmtId="164" fontId="6" fillId="6" borderId="30" xfId="0" applyNumberFormat="1" applyFont="1" applyFill="1" applyBorder="1" applyAlignment="1">
      <alignment horizontal="center" vertical="center" wrapText="1"/>
    </xf>
    <xf numFmtId="3" fontId="6" fillId="4" borderId="14" xfId="0" applyNumberFormat="1" applyFont="1" applyFill="1" applyBorder="1" applyAlignment="1">
      <alignment horizontal="center" vertical="center" wrapText="1"/>
    </xf>
    <xf numFmtId="164" fontId="6" fillId="4" borderId="15" xfId="0" applyNumberFormat="1" applyFont="1" applyFill="1" applyBorder="1" applyAlignment="1">
      <alignment horizontal="center" vertical="center" wrapText="1"/>
    </xf>
    <xf numFmtId="3" fontId="6" fillId="5" borderId="9" xfId="0" applyNumberFormat="1" applyFont="1" applyFill="1" applyBorder="1" applyAlignment="1">
      <alignment horizontal="center" vertical="center" wrapText="1"/>
    </xf>
    <xf numFmtId="164" fontId="6" fillId="5" borderId="11" xfId="0" applyNumberFormat="1" applyFont="1" applyFill="1" applyBorder="1" applyAlignment="1">
      <alignment horizontal="center" vertical="center" wrapText="1"/>
    </xf>
    <xf numFmtId="3" fontId="6" fillId="5" borderId="14" xfId="0" applyNumberFormat="1" applyFont="1" applyFill="1" applyBorder="1" applyAlignment="1">
      <alignment horizontal="center" vertical="center" wrapText="1"/>
    </xf>
    <xf numFmtId="164" fontId="6" fillId="5" borderId="15" xfId="0" applyNumberFormat="1" applyFont="1" applyFill="1" applyBorder="1" applyAlignment="1">
      <alignment horizontal="center" vertical="center" wrapText="1"/>
    </xf>
    <xf numFmtId="0" fontId="4" fillId="3" borderId="32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3" fontId="6" fillId="0" borderId="34" xfId="0" applyNumberFormat="1" applyFont="1" applyBorder="1" applyAlignment="1">
      <alignment horizontal="center" vertical="center" wrapText="1"/>
    </xf>
    <xf numFmtId="3" fontId="6" fillId="0" borderId="15" xfId="0" applyNumberFormat="1" applyFont="1" applyBorder="1" applyAlignment="1">
      <alignment horizontal="center" vertical="center" wrapText="1"/>
    </xf>
    <xf numFmtId="3" fontId="6" fillId="0" borderId="30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3" fontId="6" fillId="0" borderId="40" xfId="0" applyNumberFormat="1" applyFont="1" applyBorder="1" applyAlignment="1">
      <alignment horizontal="center" vertical="center" wrapText="1"/>
    </xf>
    <xf numFmtId="3" fontId="6" fillId="0" borderId="43" xfId="0" applyNumberFormat="1" applyFont="1" applyBorder="1" applyAlignment="1">
      <alignment horizontal="center" vertical="center" wrapText="1"/>
    </xf>
    <xf numFmtId="3" fontId="6" fillId="4" borderId="15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28" xfId="0" applyFont="1" applyFill="1" applyBorder="1" applyAlignment="1">
      <alignment vertical="center" wrapText="1"/>
    </xf>
    <xf numFmtId="3" fontId="6" fillId="8" borderId="29" xfId="0" applyNumberFormat="1" applyFont="1" applyFill="1" applyBorder="1" applyAlignment="1">
      <alignment horizontal="center" vertical="center" wrapText="1"/>
    </xf>
    <xf numFmtId="164" fontId="6" fillId="8" borderId="30" xfId="0" applyNumberFormat="1" applyFont="1" applyFill="1" applyBorder="1" applyAlignment="1">
      <alignment horizontal="center" vertical="center" wrapText="1"/>
    </xf>
    <xf numFmtId="3" fontId="6" fillId="8" borderId="35" xfId="0" applyNumberFormat="1" applyFont="1" applyFill="1" applyBorder="1" applyAlignment="1">
      <alignment horizontal="center" vertical="center" wrapText="1"/>
    </xf>
    <xf numFmtId="164" fontId="6" fillId="8" borderId="46" xfId="0" applyNumberFormat="1" applyFont="1" applyFill="1" applyBorder="1" applyAlignment="1">
      <alignment horizontal="center" vertical="center" wrapText="1"/>
    </xf>
    <xf numFmtId="3" fontId="6" fillId="9" borderId="29" xfId="0" applyNumberFormat="1" applyFont="1" applyFill="1" applyBorder="1" applyAlignment="1">
      <alignment horizontal="center" vertical="center" wrapText="1"/>
    </xf>
    <xf numFmtId="0" fontId="6" fillId="10" borderId="29" xfId="0" applyNumberFormat="1" applyFont="1" applyFill="1" applyBorder="1" applyAlignment="1">
      <alignment horizontal="center" vertical="center" wrapText="1"/>
    </xf>
    <xf numFmtId="164" fontId="6" fillId="9" borderId="30" xfId="0" quotePrefix="1" applyNumberFormat="1" applyFont="1" applyFill="1" applyBorder="1" applyAlignment="1">
      <alignment horizontal="center" vertical="center" wrapText="1"/>
    </xf>
    <xf numFmtId="3" fontId="5" fillId="11" borderId="24" xfId="0" applyNumberFormat="1" applyFont="1" applyFill="1" applyBorder="1" applyAlignment="1">
      <alignment horizontal="center" vertical="center" wrapText="1"/>
    </xf>
    <xf numFmtId="164" fontId="4" fillId="11" borderId="24" xfId="0" applyNumberFormat="1" applyFont="1" applyFill="1" applyBorder="1" applyAlignment="1">
      <alignment horizontal="center" vertical="center" wrapText="1"/>
    </xf>
    <xf numFmtId="3" fontId="5" fillId="8" borderId="24" xfId="0" applyNumberFormat="1" applyFont="1" applyFill="1" applyBorder="1" applyAlignment="1">
      <alignment horizontal="center" vertical="center" wrapText="1"/>
    </xf>
    <xf numFmtId="164" fontId="4" fillId="8" borderId="24" xfId="0" applyNumberFormat="1" applyFont="1" applyFill="1" applyBorder="1" applyAlignment="1">
      <alignment horizontal="center" vertical="center" wrapText="1"/>
    </xf>
    <xf numFmtId="0" fontId="6" fillId="12" borderId="47" xfId="0" applyFont="1" applyFill="1" applyBorder="1" applyAlignment="1">
      <alignment vertical="center" wrapText="1"/>
    </xf>
    <xf numFmtId="3" fontId="6" fillId="12" borderId="48" xfId="0" applyNumberFormat="1" applyFont="1" applyFill="1" applyBorder="1" applyAlignment="1">
      <alignment horizontal="center" vertical="center" wrapText="1"/>
    </xf>
    <xf numFmtId="164" fontId="6" fillId="12" borderId="49" xfId="0" quotePrefix="1" applyNumberFormat="1" applyFont="1" applyFill="1" applyBorder="1" applyAlignment="1">
      <alignment horizontal="center" vertical="center" wrapText="1"/>
    </xf>
    <xf numFmtId="0" fontId="6" fillId="10" borderId="30" xfId="0" quotePrefix="1" applyNumberFormat="1" applyFont="1" applyFill="1" applyBorder="1" applyAlignment="1">
      <alignment horizontal="center" vertical="center" wrapText="1"/>
    </xf>
    <xf numFmtId="3" fontId="6" fillId="13" borderId="14" xfId="0" applyNumberFormat="1" applyFont="1" applyFill="1" applyBorder="1" applyAlignment="1">
      <alignment horizontal="center" vertical="center" wrapText="1"/>
    </xf>
    <xf numFmtId="164" fontId="6" fillId="13" borderId="15" xfId="0" applyNumberFormat="1" applyFont="1" applyFill="1" applyBorder="1" applyAlignment="1">
      <alignment horizontal="center" vertical="center" wrapText="1"/>
    </xf>
    <xf numFmtId="3" fontId="2" fillId="13" borderId="32" xfId="0" applyNumberFormat="1" applyFont="1" applyFill="1" applyBorder="1" applyAlignment="1">
      <alignment horizontal="center" vertical="center" wrapText="1"/>
    </xf>
    <xf numFmtId="164" fontId="2" fillId="13" borderId="31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46" xfId="0" applyNumberFormat="1" applyFont="1" applyFill="1" applyBorder="1" applyAlignment="1">
      <alignment horizontal="center" vertical="center" wrapText="1"/>
    </xf>
    <xf numFmtId="3" fontId="2" fillId="13" borderId="14" xfId="0" applyNumberFormat="1" applyFont="1" applyFill="1" applyBorder="1" applyAlignment="1">
      <alignment horizontal="center" vertical="center" wrapText="1"/>
    </xf>
    <xf numFmtId="164" fontId="2" fillId="13" borderId="15" xfId="0" applyNumberFormat="1" applyFont="1" applyFill="1" applyBorder="1" applyAlignment="1">
      <alignment horizontal="center" vertical="center" wrapText="1"/>
    </xf>
    <xf numFmtId="3" fontId="6" fillId="13" borderId="33" xfId="0" applyNumberFormat="1" applyFont="1" applyFill="1" applyBorder="1" applyAlignment="1">
      <alignment horizontal="center" vertical="center" wrapText="1"/>
    </xf>
    <xf numFmtId="164" fontId="6" fillId="13" borderId="34" xfId="0" applyNumberFormat="1" applyFont="1" applyFill="1" applyBorder="1" applyAlignment="1">
      <alignment horizontal="center" vertical="center" wrapText="1"/>
    </xf>
    <xf numFmtId="3" fontId="4" fillId="11" borderId="24" xfId="0" applyNumberFormat="1" applyFont="1" applyFill="1" applyBorder="1" applyAlignment="1">
      <alignment horizontal="center" vertical="center" wrapText="1"/>
    </xf>
    <xf numFmtId="3" fontId="4" fillId="8" borderId="24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center" vertical="center" wrapText="1"/>
    </xf>
    <xf numFmtId="3" fontId="5" fillId="0" borderId="31" xfId="0" applyNumberFormat="1" applyFont="1" applyBorder="1" applyAlignment="1">
      <alignment horizontal="center" vertical="center" wrapText="1"/>
    </xf>
    <xf numFmtId="3" fontId="6" fillId="13" borderId="15" xfId="0" applyNumberFormat="1" applyFont="1" applyFill="1" applyBorder="1" applyAlignment="1">
      <alignment horizontal="center" vertical="center" wrapText="1"/>
    </xf>
    <xf numFmtId="3" fontId="6" fillId="0" borderId="12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6" fillId="8" borderId="30" xfId="0" applyNumberFormat="1" applyFont="1" applyFill="1" applyBorder="1" applyAlignment="1">
      <alignment horizontal="center" vertical="center" wrapText="1"/>
    </xf>
    <xf numFmtId="3" fontId="6" fillId="6" borderId="30" xfId="0" applyNumberFormat="1" applyFont="1" applyFill="1" applyBorder="1" applyAlignment="1">
      <alignment horizontal="center" vertical="center" wrapText="1"/>
    </xf>
    <xf numFmtId="3" fontId="2" fillId="13" borderId="31" xfId="0" applyNumberFormat="1" applyFont="1" applyFill="1" applyBorder="1" applyAlignment="1">
      <alignment horizontal="center" vertical="center" wrapText="1"/>
    </xf>
    <xf numFmtId="3" fontId="6" fillId="8" borderId="46" xfId="0" applyNumberFormat="1" applyFont="1" applyFill="1" applyBorder="1" applyAlignment="1">
      <alignment horizontal="center" vertical="center" wrapText="1"/>
    </xf>
    <xf numFmtId="3" fontId="6" fillId="13" borderId="46" xfId="0" applyNumberFormat="1" applyFont="1" applyFill="1" applyBorder="1" applyAlignment="1">
      <alignment horizontal="center" vertical="center" wrapText="1"/>
    </xf>
    <xf numFmtId="3" fontId="2" fillId="13" borderId="15" xfId="0" applyNumberFormat="1" applyFont="1" applyFill="1" applyBorder="1" applyAlignment="1">
      <alignment horizontal="center" vertical="center" wrapText="1"/>
    </xf>
    <xf numFmtId="3" fontId="6" fillId="13" borderId="34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3" fontId="6" fillId="5" borderId="15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4" fontId="2" fillId="7" borderId="51" xfId="0" applyNumberFormat="1" applyFont="1" applyFill="1" applyBorder="1" applyAlignment="1">
      <alignment horizontal="center" vertical="center" wrapText="1"/>
    </xf>
    <xf numFmtId="164" fontId="2" fillId="7" borderId="52" xfId="0" applyNumberFormat="1" applyFont="1" applyFill="1" applyBorder="1" applyAlignment="1">
      <alignment horizontal="center" vertical="center" wrapText="1"/>
    </xf>
    <xf numFmtId="0" fontId="12" fillId="2" borderId="0" xfId="0" applyFont="1" applyFill="1"/>
    <xf numFmtId="165" fontId="3" fillId="2" borderId="0" xfId="0" applyNumberFormat="1" applyFont="1" applyFill="1" applyAlignment="1">
      <alignment horizontal="center" vertical="center"/>
    </xf>
    <xf numFmtId="49" fontId="16" fillId="2" borderId="0" xfId="0" applyNumberFormat="1" applyFont="1" applyFill="1"/>
    <xf numFmtId="49" fontId="12" fillId="2" borderId="0" xfId="0" applyNumberFormat="1" applyFont="1" applyFill="1"/>
    <xf numFmtId="0" fontId="17" fillId="2" borderId="0" xfId="0" applyFont="1" applyFill="1"/>
    <xf numFmtId="0" fontId="10" fillId="0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4" fillId="3" borderId="33" xfId="0" applyFont="1" applyFill="1" applyBorder="1" applyAlignment="1">
      <alignment horizontal="center" vertical="center" wrapText="1"/>
    </xf>
    <xf numFmtId="3" fontId="6" fillId="14" borderId="14" xfId="0" applyNumberFormat="1" applyFont="1" applyFill="1" applyBorder="1" applyAlignment="1">
      <alignment horizontal="center" vertical="center" wrapText="1"/>
    </xf>
    <xf numFmtId="164" fontId="6" fillId="14" borderId="15" xfId="0" applyNumberFormat="1" applyFont="1" applyFill="1" applyBorder="1" applyAlignment="1">
      <alignment horizontal="center" vertical="center" wrapText="1"/>
    </xf>
    <xf numFmtId="3" fontId="2" fillId="14" borderId="32" xfId="0" applyNumberFormat="1" applyFont="1" applyFill="1" applyBorder="1" applyAlignment="1">
      <alignment horizontal="center" vertical="center" wrapText="1"/>
    </xf>
    <xf numFmtId="164" fontId="2" fillId="14" borderId="31" xfId="0" applyNumberFormat="1" applyFont="1" applyFill="1" applyBorder="1" applyAlignment="1">
      <alignment horizontal="center" vertical="center" wrapText="1"/>
    </xf>
    <xf numFmtId="3" fontId="6" fillId="14" borderId="35" xfId="0" applyNumberFormat="1" applyFont="1" applyFill="1" applyBorder="1" applyAlignment="1">
      <alignment horizontal="center" vertical="center" wrapText="1"/>
    </xf>
    <xf numFmtId="164" fontId="6" fillId="14" borderId="46" xfId="0" applyNumberFormat="1" applyFont="1" applyFill="1" applyBorder="1" applyAlignment="1">
      <alignment horizontal="center" vertical="center" wrapText="1"/>
    </xf>
    <xf numFmtId="3" fontId="2" fillId="14" borderId="14" xfId="0" applyNumberFormat="1" applyFont="1" applyFill="1" applyBorder="1" applyAlignment="1">
      <alignment horizontal="center" vertical="center" wrapText="1"/>
    </xf>
    <xf numFmtId="164" fontId="2" fillId="14" borderId="15" xfId="0" applyNumberFormat="1" applyFont="1" applyFill="1" applyBorder="1" applyAlignment="1">
      <alignment horizontal="center" vertical="center" wrapText="1"/>
    </xf>
    <xf numFmtId="3" fontId="6" fillId="14" borderId="33" xfId="0" applyNumberFormat="1" applyFont="1" applyFill="1" applyBorder="1" applyAlignment="1">
      <alignment horizontal="center" vertical="center" wrapText="1"/>
    </xf>
    <xf numFmtId="164" fontId="6" fillId="14" borderId="34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3" fontId="6" fillId="9" borderId="57" xfId="0" quotePrefix="1" applyNumberFormat="1" applyFont="1" applyFill="1" applyBorder="1" applyAlignment="1">
      <alignment horizontal="center" vertical="center" wrapText="1"/>
    </xf>
    <xf numFmtId="0" fontId="6" fillId="10" borderId="57" xfId="0" quotePrefix="1" applyNumberFormat="1" applyFont="1" applyFill="1" applyBorder="1" applyAlignment="1">
      <alignment horizontal="center" vertical="center" wrapText="1"/>
    </xf>
    <xf numFmtId="3" fontId="6" fillId="12" borderId="57" xfId="0" quotePrefix="1" applyNumberFormat="1" applyFont="1" applyFill="1" applyBorder="1" applyAlignment="1">
      <alignment horizontal="center" vertical="center" wrapText="1"/>
    </xf>
    <xf numFmtId="3" fontId="6" fillId="12" borderId="58" xfId="0" quotePrefix="1" applyNumberFormat="1" applyFont="1" applyFill="1" applyBorder="1" applyAlignment="1">
      <alignment horizontal="center" vertical="center" wrapText="1"/>
    </xf>
    <xf numFmtId="3" fontId="6" fillId="12" borderId="59" xfId="0" quotePrefix="1" applyNumberFormat="1" applyFont="1" applyFill="1" applyBorder="1" applyAlignment="1">
      <alignment horizontal="center" vertical="center" wrapText="1"/>
    </xf>
    <xf numFmtId="3" fontId="6" fillId="12" borderId="57" xfId="0" applyNumberFormat="1" applyFont="1" applyFill="1" applyBorder="1" applyAlignment="1">
      <alignment horizontal="center" vertical="center" wrapText="1"/>
    </xf>
    <xf numFmtId="3" fontId="6" fillId="12" borderId="60" xfId="0" quotePrefix="1" applyNumberFormat="1" applyFont="1" applyFill="1" applyBorder="1" applyAlignment="1">
      <alignment horizontal="center" vertical="center" wrapText="1"/>
    </xf>
    <xf numFmtId="3" fontId="6" fillId="9" borderId="57" xfId="0" applyNumberFormat="1" applyFont="1" applyFill="1" applyBorder="1" applyAlignment="1">
      <alignment horizontal="center" vertical="center" wrapText="1"/>
    </xf>
    <xf numFmtId="3" fontId="6" fillId="9" borderId="60" xfId="0" quotePrefix="1" applyNumberFormat="1" applyFont="1" applyFill="1" applyBorder="1" applyAlignment="1">
      <alignment horizontal="center" vertical="center" wrapText="1"/>
    </xf>
    <xf numFmtId="3" fontId="6" fillId="9" borderId="59" xfId="0" quotePrefix="1" applyNumberFormat="1" applyFont="1" applyFill="1" applyBorder="1" applyAlignment="1">
      <alignment horizontal="center" vertical="center" wrapText="1"/>
    </xf>
    <xf numFmtId="0" fontId="6" fillId="10" borderId="57" xfId="0" applyNumberFormat="1" applyFont="1" applyFill="1" applyBorder="1" applyAlignment="1">
      <alignment horizontal="center" vertical="center" wrapText="1"/>
    </xf>
    <xf numFmtId="0" fontId="6" fillId="10" borderId="60" xfId="0" quotePrefix="1" applyNumberFormat="1" applyFont="1" applyFill="1" applyBorder="1" applyAlignment="1">
      <alignment horizontal="center" vertical="center" wrapText="1"/>
    </xf>
    <xf numFmtId="3" fontId="6" fillId="10" borderId="59" xfId="0" quotePrefix="1" applyNumberFormat="1" applyFont="1" applyFill="1" applyBorder="1" applyAlignment="1">
      <alignment horizontal="center" vertical="center" wrapText="1"/>
    </xf>
    <xf numFmtId="3" fontId="6" fillId="0" borderId="52" xfId="2" applyNumberFormat="1" applyFont="1" applyBorder="1" applyAlignment="1">
      <alignment horizontal="center" vertical="center" wrapText="1"/>
    </xf>
    <xf numFmtId="3" fontId="6" fillId="0" borderId="63" xfId="2" applyNumberFormat="1" applyFont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3" fontId="6" fillId="0" borderId="51" xfId="2" applyNumberFormat="1" applyFont="1" applyBorder="1" applyAlignment="1">
      <alignment horizontal="center" vertical="center" wrapText="1"/>
    </xf>
    <xf numFmtId="3" fontId="6" fillId="0" borderId="64" xfId="2" applyNumberFormat="1" applyFont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/>
    </xf>
    <xf numFmtId="0" fontId="5" fillId="3" borderId="70" xfId="0" applyFont="1" applyFill="1" applyBorder="1" applyAlignment="1">
      <alignment horizontal="center" vertical="center"/>
    </xf>
    <xf numFmtId="0" fontId="2" fillId="3" borderId="70" xfId="0" applyFont="1" applyFill="1" applyBorder="1" applyAlignment="1">
      <alignment vertical="center"/>
    </xf>
    <xf numFmtId="0" fontId="5" fillId="0" borderId="74" xfId="0" applyFont="1" applyBorder="1" applyAlignment="1">
      <alignment horizontal="left" vertical="center" wrapText="1"/>
    </xf>
    <xf numFmtId="0" fontId="6" fillId="7" borderId="74" xfId="0" applyFont="1" applyFill="1" applyBorder="1" applyAlignment="1">
      <alignment horizontal="left" vertical="center" wrapText="1"/>
    </xf>
    <xf numFmtId="0" fontId="6" fillId="7" borderId="75" xfId="0" applyFont="1" applyFill="1" applyBorder="1" applyAlignment="1">
      <alignment horizontal="left" vertical="center" wrapText="1"/>
    </xf>
    <xf numFmtId="164" fontId="2" fillId="7" borderId="76" xfId="0" applyNumberFormat="1" applyFont="1" applyFill="1" applyBorder="1" applyAlignment="1">
      <alignment horizontal="center" vertical="center" wrapText="1"/>
    </xf>
    <xf numFmtId="164" fontId="2" fillId="7" borderId="77" xfId="0" applyNumberFormat="1" applyFont="1" applyFill="1" applyBorder="1" applyAlignment="1">
      <alignment horizontal="center" vertical="center" wrapText="1"/>
    </xf>
    <xf numFmtId="164" fontId="2" fillId="7" borderId="78" xfId="0" applyNumberFormat="1" applyFont="1" applyFill="1" applyBorder="1" applyAlignment="1">
      <alignment horizontal="center" vertical="center" wrapText="1"/>
    </xf>
    <xf numFmtId="164" fontId="2" fillId="7" borderId="79" xfId="0" applyNumberFormat="1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left" vertical="center"/>
    </xf>
    <xf numFmtId="3" fontId="6" fillId="0" borderId="80" xfId="2" applyNumberFormat="1" applyFont="1" applyBorder="1" applyAlignment="1">
      <alignment horizontal="center" vertical="center" wrapText="1"/>
    </xf>
    <xf numFmtId="3" fontId="6" fillId="0" borderId="81" xfId="2" applyNumberFormat="1" applyFont="1" applyBorder="1" applyAlignment="1">
      <alignment horizontal="center" vertical="center" wrapText="1"/>
    </xf>
    <xf numFmtId="3" fontId="6" fillId="0" borderId="82" xfId="2" applyNumberFormat="1" applyFont="1" applyBorder="1" applyAlignment="1">
      <alignment horizontal="center" vertical="center" wrapText="1"/>
    </xf>
    <xf numFmtId="0" fontId="2" fillId="3" borderId="83" xfId="0" applyFont="1" applyFill="1" applyBorder="1" applyAlignment="1">
      <alignment vertical="center"/>
    </xf>
    <xf numFmtId="0" fontId="5" fillId="3" borderId="62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0" fontId="5" fillId="3" borderId="84" xfId="0" applyFont="1" applyFill="1" applyBorder="1" applyAlignment="1">
      <alignment horizontal="center" vertical="center"/>
    </xf>
    <xf numFmtId="3" fontId="6" fillId="5" borderId="86" xfId="0" applyNumberFormat="1" applyFont="1" applyFill="1" applyBorder="1" applyAlignment="1">
      <alignment horizontal="center" vertical="center" wrapText="1"/>
    </xf>
    <xf numFmtId="3" fontId="6" fillId="5" borderId="87" xfId="0" applyNumberFormat="1" applyFont="1" applyFill="1" applyBorder="1" applyAlignment="1">
      <alignment horizontal="center" vertical="center" wrapText="1"/>
    </xf>
    <xf numFmtId="164" fontId="6" fillId="5" borderId="11" xfId="0" quotePrefix="1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/>
    <xf numFmtId="0" fontId="4" fillId="3" borderId="38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vertical="center" wrapText="1"/>
    </xf>
    <xf numFmtId="0" fontId="6" fillId="14" borderId="14" xfId="0" applyFont="1" applyFill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6" fillId="0" borderId="16" xfId="0" applyFont="1" applyBorder="1" applyAlignment="1">
      <alignment horizontal="center" vertical="center" textRotation="90" wrapText="1"/>
    </xf>
    <xf numFmtId="0" fontId="5" fillId="0" borderId="38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14" borderId="45" xfId="0" applyFont="1" applyFill="1" applyBorder="1" applyAlignment="1">
      <alignment vertical="center" wrapText="1"/>
    </xf>
    <xf numFmtId="0" fontId="6" fillId="14" borderId="36" xfId="0" applyFont="1" applyFill="1" applyBorder="1" applyAlignment="1">
      <alignment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5" fillId="0" borderId="23" xfId="0" applyFont="1" applyBorder="1" applyAlignment="1">
      <alignment vertical="center" wrapText="1"/>
    </xf>
    <xf numFmtId="0" fontId="5" fillId="0" borderId="24" xfId="0" applyFont="1" applyBorder="1" applyAlignment="1">
      <alignment vertical="center" wrapText="1"/>
    </xf>
    <xf numFmtId="0" fontId="2" fillId="14" borderId="38" xfId="0" applyFont="1" applyFill="1" applyBorder="1" applyAlignment="1">
      <alignment vertical="center" wrapText="1"/>
    </xf>
    <xf numFmtId="0" fontId="2" fillId="14" borderId="33" xfId="0" applyFont="1" applyFill="1" applyBorder="1" applyAlignment="1">
      <alignment vertical="center" wrapText="1"/>
    </xf>
    <xf numFmtId="0" fontId="6" fillId="8" borderId="44" xfId="0" applyFont="1" applyFill="1" applyBorder="1" applyAlignment="1">
      <alignment vertical="center" wrapText="1"/>
    </xf>
    <xf numFmtId="0" fontId="6" fillId="8" borderId="29" xfId="0" applyFont="1" applyFill="1" applyBorder="1" applyAlignment="1">
      <alignment vertical="center" wrapText="1"/>
    </xf>
    <xf numFmtId="0" fontId="6" fillId="8" borderId="50" xfId="0" applyFont="1" applyFill="1" applyBorder="1" applyAlignment="1">
      <alignment vertical="center" wrapText="1"/>
    </xf>
    <xf numFmtId="0" fontId="6" fillId="8" borderId="24" xfId="0" applyFont="1" applyFill="1" applyBorder="1" applyAlignment="1">
      <alignment vertical="center" wrapText="1"/>
    </xf>
    <xf numFmtId="0" fontId="6" fillId="9" borderId="44" xfId="0" applyFont="1" applyFill="1" applyBorder="1" applyAlignment="1">
      <alignment vertical="center" wrapText="1"/>
    </xf>
    <xf numFmtId="0" fontId="6" fillId="9" borderId="29" xfId="0" applyFont="1" applyFill="1" applyBorder="1" applyAlignment="1">
      <alignment vertical="center" wrapText="1"/>
    </xf>
    <xf numFmtId="0" fontId="6" fillId="10" borderId="44" xfId="0" applyNumberFormat="1" applyFont="1" applyFill="1" applyBorder="1" applyAlignment="1">
      <alignment vertical="center" wrapText="1"/>
    </xf>
    <xf numFmtId="0" fontId="6" fillId="10" borderId="29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0" fontId="2" fillId="14" borderId="14" xfId="0" applyFont="1" applyFill="1" applyBorder="1" applyAlignment="1">
      <alignment vertical="center" wrapText="1"/>
    </xf>
    <xf numFmtId="0" fontId="6" fillId="14" borderId="38" xfId="0" applyFont="1" applyFill="1" applyBorder="1" applyAlignment="1">
      <alignment vertical="center" wrapText="1"/>
    </xf>
    <xf numFmtId="0" fontId="6" fillId="14" borderId="33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0" fontId="6" fillId="14" borderId="1" xfId="0" applyFont="1" applyFill="1" applyBorder="1" applyAlignment="1">
      <alignment vertical="center" wrapText="1"/>
    </xf>
    <xf numFmtId="0" fontId="6" fillId="14" borderId="20" xfId="0" applyFont="1" applyFill="1" applyBorder="1" applyAlignment="1">
      <alignment vertical="center" wrapText="1"/>
    </xf>
    <xf numFmtId="0" fontId="6" fillId="11" borderId="50" xfId="0" applyFont="1" applyFill="1" applyBorder="1" applyAlignment="1">
      <alignment vertical="center" wrapText="1"/>
    </xf>
    <xf numFmtId="0" fontId="6" fillId="11" borderId="24" xfId="0" applyFont="1" applyFill="1" applyBorder="1" applyAlignment="1">
      <alignment vertical="center" wrapText="1"/>
    </xf>
    <xf numFmtId="0" fontId="6" fillId="5" borderId="21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24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4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13" borderId="33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0" xfId="0" applyFont="1" applyFill="1" applyBorder="1" applyAlignment="1">
      <alignment vertical="center" wrapText="1"/>
    </xf>
    <xf numFmtId="0" fontId="6" fillId="13" borderId="45" xfId="0" applyFont="1" applyFill="1" applyBorder="1" applyAlignment="1">
      <alignment vertical="center" wrapText="1"/>
    </xf>
    <xf numFmtId="0" fontId="6" fillId="13" borderId="36" xfId="0" applyFont="1" applyFill="1" applyBorder="1" applyAlignment="1">
      <alignment vertical="center" wrapText="1"/>
    </xf>
    <xf numFmtId="0" fontId="2" fillId="13" borderId="38" xfId="0" applyFont="1" applyFill="1" applyBorder="1" applyAlignment="1">
      <alignment vertical="center" wrapText="1"/>
    </xf>
    <xf numFmtId="0" fontId="2" fillId="13" borderId="33" xfId="0" applyFont="1" applyFill="1" applyBorder="1" applyAlignment="1">
      <alignment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4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63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64" xfId="0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 wrapText="1"/>
    </xf>
    <xf numFmtId="0" fontId="5" fillId="3" borderId="6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0" fontId="5" fillId="3" borderId="68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5" fillId="3" borderId="68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 wrapText="1"/>
    </xf>
    <xf numFmtId="0" fontId="5" fillId="3" borderId="56" xfId="0" applyFont="1" applyFill="1" applyBorder="1" applyAlignment="1">
      <alignment horizontal="center" vertical="center" wrapText="1"/>
    </xf>
    <xf numFmtId="0" fontId="5" fillId="3" borderId="55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</cellXfs>
  <cellStyles count="3">
    <cellStyle name="Normalny" xfId="0" builtinId="0"/>
    <cellStyle name="S24" xfId="1"/>
    <cellStyle name="S3" xfId="2"/>
  </cellStyles>
  <dxfs count="0"/>
  <tableStyles count="0" defaultTableStyle="TableStyleMedium2" defaultPivotStyle="PivotStyleLight16"/>
  <colors>
    <mruColors>
      <color rgb="FFE4E3BA"/>
      <color rgb="FFDEDDAB"/>
      <color rgb="FFD1D18F"/>
      <color rgb="FFD9DB85"/>
      <color rgb="FFD6DDB1"/>
      <color rgb="FFFEF9F4"/>
      <color rgb="FFEDF6DE"/>
      <color rgb="FFE1EFC7"/>
      <color rgb="FFBBDA82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5153270</xdr:colOff>
      <xdr:row>1</xdr:row>
      <xdr:rowOff>39688</xdr:rowOff>
    </xdr:from>
    <xdr:to>
      <xdr:col>4</xdr:col>
      <xdr:colOff>793750</xdr:colOff>
      <xdr:row>3</xdr:row>
      <xdr:rowOff>174625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33" y="230188"/>
          <a:ext cx="2061917" cy="4206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14</xdr:row>
      <xdr:rowOff>165100</xdr:rowOff>
    </xdr:from>
    <xdr:to>
      <xdr:col>6</xdr:col>
      <xdr:colOff>371475</xdr:colOff>
      <xdr:row>16</xdr:row>
      <xdr:rowOff>63500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00" y="3575050"/>
          <a:ext cx="2047875" cy="26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65"/>
  <sheetViews>
    <sheetView tabSelected="1" zoomScale="120" zoomScaleNormal="120" workbookViewId="0">
      <selection activeCell="B1" sqref="B1"/>
    </sheetView>
  </sheetViews>
  <sheetFormatPr defaultRowHeight="15" x14ac:dyDescent="0.25"/>
  <cols>
    <col min="1" max="1" width="1.7109375" style="5" customWidth="1"/>
    <col min="2" max="2" width="3" style="5" customWidth="1"/>
    <col min="3" max="3" width="79" style="5" customWidth="1"/>
    <col min="4" max="4" width="17.28515625" style="5" customWidth="1"/>
    <col min="5" max="5" width="15.140625" style="5" customWidth="1"/>
    <col min="6" max="6" width="10.5703125" style="5" customWidth="1"/>
    <col min="7" max="7" width="1.7109375" style="5" customWidth="1"/>
    <col min="8" max="16384" width="9.140625" style="5"/>
  </cols>
  <sheetData>
    <row r="1" spans="2:9" ht="15" customHeight="1" x14ac:dyDescent="0.25">
      <c r="B1" s="2" t="s">
        <v>99</v>
      </c>
      <c r="C1" s="4"/>
      <c r="D1" s="4"/>
      <c r="E1" s="4"/>
      <c r="F1" s="4"/>
    </row>
    <row r="2" spans="2:9" ht="7.5" customHeight="1" x14ac:dyDescent="0.25">
      <c r="B2" s="6"/>
      <c r="C2" s="4"/>
      <c r="D2" s="4"/>
      <c r="E2" s="4"/>
      <c r="F2" s="4"/>
    </row>
    <row r="3" spans="2:9" x14ac:dyDescent="0.25">
      <c r="B3" s="4" t="s">
        <v>88</v>
      </c>
      <c r="C3" s="4"/>
      <c r="D3" s="4"/>
      <c r="E3" s="4"/>
      <c r="F3" s="4"/>
    </row>
    <row r="4" spans="2:9" ht="18.75" customHeight="1" thickBot="1" x14ac:dyDescent="0.3">
      <c r="B4" s="4" t="s">
        <v>89</v>
      </c>
      <c r="C4" s="4"/>
      <c r="D4" s="4"/>
      <c r="E4" s="4"/>
      <c r="F4" s="4"/>
    </row>
    <row r="5" spans="2:9" ht="69" customHeight="1" thickTop="1" x14ac:dyDescent="0.25">
      <c r="B5" s="165" t="s">
        <v>12</v>
      </c>
      <c r="C5" s="166"/>
      <c r="D5" s="108" t="s">
        <v>94</v>
      </c>
      <c r="E5" s="108" t="s">
        <v>49</v>
      </c>
      <c r="F5" s="8" t="s">
        <v>45</v>
      </c>
    </row>
    <row r="6" spans="2:9" ht="18" customHeight="1" thickBot="1" x14ac:dyDescent="0.3">
      <c r="B6" s="171" t="s">
        <v>52</v>
      </c>
      <c r="C6" s="172"/>
      <c r="D6" s="9">
        <v>58631</v>
      </c>
      <c r="E6" s="9">
        <v>26035</v>
      </c>
      <c r="F6" s="10">
        <f>SUM(E6/D6*100)</f>
        <v>44.404837031604444</v>
      </c>
    </row>
    <row r="7" spans="2:9" ht="15.75" thickTop="1" x14ac:dyDescent="0.25">
      <c r="B7" s="173"/>
      <c r="C7" s="11" t="s">
        <v>17</v>
      </c>
      <c r="D7" s="12">
        <v>9703</v>
      </c>
      <c r="E7" s="12">
        <v>7208</v>
      </c>
      <c r="F7" s="13">
        <f>SUM(E7/D7*100)</f>
        <v>74.286303205194272</v>
      </c>
    </row>
    <row r="8" spans="2:9" ht="15.75" thickBot="1" x14ac:dyDescent="0.3">
      <c r="B8" s="174"/>
      <c r="C8" s="14" t="s">
        <v>18</v>
      </c>
      <c r="D8" s="15">
        <v>48928</v>
      </c>
      <c r="E8" s="15">
        <v>18827</v>
      </c>
      <c r="F8" s="16">
        <f t="shared" ref="F8:F25" si="0">SUM(E8/D8*100)</f>
        <v>38.478989535644217</v>
      </c>
      <c r="H8" s="55"/>
    </row>
    <row r="9" spans="2:9" ht="15.75" thickTop="1" x14ac:dyDescent="0.25">
      <c r="B9" s="175" t="s">
        <v>53</v>
      </c>
      <c r="C9" s="11" t="s">
        <v>19</v>
      </c>
      <c r="D9" s="12">
        <v>53</v>
      </c>
      <c r="E9" s="12">
        <v>26</v>
      </c>
      <c r="F9" s="13">
        <f t="shared" si="0"/>
        <v>49.056603773584904</v>
      </c>
    </row>
    <row r="10" spans="2:9" x14ac:dyDescent="0.25">
      <c r="B10" s="176"/>
      <c r="C10" s="17" t="s">
        <v>20</v>
      </c>
      <c r="D10" s="18">
        <v>167</v>
      </c>
      <c r="E10" s="18">
        <v>22</v>
      </c>
      <c r="F10" s="19">
        <f t="shared" si="0"/>
        <v>13.17365269461078</v>
      </c>
    </row>
    <row r="11" spans="2:9" x14ac:dyDescent="0.25">
      <c r="B11" s="176"/>
      <c r="C11" s="17" t="s">
        <v>21</v>
      </c>
      <c r="D11" s="18">
        <v>3213</v>
      </c>
      <c r="E11" s="18">
        <v>2227</v>
      </c>
      <c r="F11" s="19">
        <f t="shared" si="0"/>
        <v>69.312169312169317</v>
      </c>
    </row>
    <row r="12" spans="2:9" x14ac:dyDescent="0.25">
      <c r="B12" s="176"/>
      <c r="C12" s="17" t="s">
        <v>22</v>
      </c>
      <c r="D12" s="18">
        <v>0</v>
      </c>
      <c r="E12" s="18">
        <v>0</v>
      </c>
      <c r="F12" s="19" t="e">
        <f t="shared" si="0"/>
        <v>#DIV/0!</v>
      </c>
    </row>
    <row r="13" spans="2:9" x14ac:dyDescent="0.25">
      <c r="B13" s="176"/>
      <c r="C13" s="17" t="s">
        <v>23</v>
      </c>
      <c r="D13" s="18">
        <v>434</v>
      </c>
      <c r="E13" s="18">
        <v>235</v>
      </c>
      <c r="F13" s="19">
        <f t="shared" si="0"/>
        <v>54.147465437788021</v>
      </c>
    </row>
    <row r="14" spans="2:9" ht="15.75" thickBot="1" x14ac:dyDescent="0.3">
      <c r="B14" s="177"/>
      <c r="C14" s="20" t="s">
        <v>24</v>
      </c>
      <c r="D14" s="21">
        <v>102</v>
      </c>
      <c r="E14" s="21">
        <v>7</v>
      </c>
      <c r="F14" s="22">
        <f t="shared" si="0"/>
        <v>6.8627450980392162</v>
      </c>
    </row>
    <row r="15" spans="2:9" ht="17.25" customHeight="1" thickTop="1" x14ac:dyDescent="0.25">
      <c r="B15" s="178" t="s">
        <v>54</v>
      </c>
      <c r="C15" s="179"/>
      <c r="D15" s="23">
        <v>47491</v>
      </c>
      <c r="E15" s="23">
        <v>20871</v>
      </c>
      <c r="F15" s="24">
        <f t="shared" si="0"/>
        <v>43.947274220378596</v>
      </c>
      <c r="H15" s="55"/>
    </row>
    <row r="16" spans="2:9" ht="17.25" customHeight="1" thickBot="1" x14ac:dyDescent="0.3">
      <c r="B16" s="167" t="s">
        <v>25</v>
      </c>
      <c r="C16" s="168"/>
      <c r="D16" s="109">
        <v>29124</v>
      </c>
      <c r="E16" s="109">
        <v>12797</v>
      </c>
      <c r="F16" s="110">
        <f t="shared" si="0"/>
        <v>43.939706084329075</v>
      </c>
      <c r="H16" s="55"/>
      <c r="I16" s="55"/>
    </row>
    <row r="17" spans="2:9" ht="16.5" thickTop="1" thickBot="1" x14ac:dyDescent="0.3">
      <c r="B17" s="169" t="s">
        <v>26</v>
      </c>
      <c r="C17" s="170"/>
      <c r="D17" s="25">
        <v>24596</v>
      </c>
      <c r="E17" s="25">
        <v>10857</v>
      </c>
      <c r="F17" s="26">
        <f t="shared" si="0"/>
        <v>44.141323792486581</v>
      </c>
    </row>
    <row r="18" spans="2:9" x14ac:dyDescent="0.25">
      <c r="B18" s="184"/>
      <c r="C18" s="27" t="s">
        <v>27</v>
      </c>
      <c r="D18" s="28">
        <v>1124</v>
      </c>
      <c r="E18" s="28">
        <v>395</v>
      </c>
      <c r="F18" s="29">
        <f t="shared" si="0"/>
        <v>35.142348754448399</v>
      </c>
    </row>
    <row r="19" spans="2:9" ht="15.75" thickBot="1" x14ac:dyDescent="0.3">
      <c r="B19" s="185"/>
      <c r="C19" s="30" t="s">
        <v>28</v>
      </c>
      <c r="D19" s="31">
        <v>2139</v>
      </c>
      <c r="E19" s="31">
        <v>1026</v>
      </c>
      <c r="F19" s="32">
        <f t="shared" si="0"/>
        <v>47.966339410939689</v>
      </c>
    </row>
    <row r="20" spans="2:9" ht="15.75" thickBot="1" x14ac:dyDescent="0.3">
      <c r="B20" s="186" t="s">
        <v>29</v>
      </c>
      <c r="C20" s="187"/>
      <c r="D20" s="33">
        <v>4528</v>
      </c>
      <c r="E20" s="33">
        <v>1940</v>
      </c>
      <c r="F20" s="34">
        <f t="shared" si="0"/>
        <v>42.844522968197879</v>
      </c>
    </row>
    <row r="21" spans="2:9" x14ac:dyDescent="0.25">
      <c r="B21" s="184"/>
      <c r="C21" s="27" t="s">
        <v>30</v>
      </c>
      <c r="D21" s="28">
        <v>1678</v>
      </c>
      <c r="E21" s="28">
        <v>655</v>
      </c>
      <c r="F21" s="29">
        <f t="shared" si="0"/>
        <v>39.034564958283667</v>
      </c>
    </row>
    <row r="22" spans="2:9" x14ac:dyDescent="0.25">
      <c r="B22" s="185"/>
      <c r="C22" s="17" t="s">
        <v>31</v>
      </c>
      <c r="D22" s="18">
        <v>851</v>
      </c>
      <c r="E22" s="18">
        <v>152</v>
      </c>
      <c r="F22" s="19">
        <f t="shared" si="0"/>
        <v>17.861339600470036</v>
      </c>
    </row>
    <row r="23" spans="2:9" x14ac:dyDescent="0.25">
      <c r="B23" s="185"/>
      <c r="C23" s="17" t="s">
        <v>32</v>
      </c>
      <c r="D23" s="18">
        <v>636</v>
      </c>
      <c r="E23" s="18">
        <v>307</v>
      </c>
      <c r="F23" s="19">
        <f t="shared" si="0"/>
        <v>48.270440251572325</v>
      </c>
      <c r="H23" s="55"/>
    </row>
    <row r="24" spans="2:9" x14ac:dyDescent="0.25">
      <c r="B24" s="185"/>
      <c r="C24" s="56" t="s">
        <v>65</v>
      </c>
      <c r="D24" s="57">
        <v>9</v>
      </c>
      <c r="E24" s="57">
        <v>9</v>
      </c>
      <c r="F24" s="58">
        <f t="shared" si="0"/>
        <v>100</v>
      </c>
      <c r="H24" s="55"/>
    </row>
    <row r="25" spans="2:9" x14ac:dyDescent="0.25">
      <c r="B25" s="185"/>
      <c r="C25" s="17" t="s">
        <v>33</v>
      </c>
      <c r="D25" s="18">
        <v>712</v>
      </c>
      <c r="E25" s="18">
        <v>322</v>
      </c>
      <c r="F25" s="19">
        <f t="shared" si="0"/>
        <v>45.224719101123597</v>
      </c>
    </row>
    <row r="26" spans="2:9" x14ac:dyDescent="0.25">
      <c r="B26" s="185"/>
      <c r="C26" s="56" t="s">
        <v>66</v>
      </c>
      <c r="D26" s="57">
        <v>439</v>
      </c>
      <c r="E26" s="57">
        <v>437</v>
      </c>
      <c r="F26" s="58">
        <f>SUM(E26/D26*100)</f>
        <v>99.54441913439635</v>
      </c>
    </row>
    <row r="27" spans="2:9" x14ac:dyDescent="0.25">
      <c r="B27" s="185"/>
      <c r="C27" s="56" t="s">
        <v>67</v>
      </c>
      <c r="D27" s="57">
        <v>32</v>
      </c>
      <c r="E27" s="57">
        <v>32</v>
      </c>
      <c r="F27" s="58">
        <f>SUM(E27/D27*100)</f>
        <v>100</v>
      </c>
    </row>
    <row r="28" spans="2:9" x14ac:dyDescent="0.25">
      <c r="B28" s="185"/>
      <c r="C28" s="35" t="s">
        <v>34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85"/>
      <c r="C29" s="35" t="s">
        <v>46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85"/>
      <c r="C30" s="35" t="s">
        <v>47</v>
      </c>
      <c r="D30" s="36">
        <v>0</v>
      </c>
      <c r="E30" s="36">
        <v>0</v>
      </c>
      <c r="F30" s="37" t="e">
        <f>SUM(E30/D30*100)</f>
        <v>#DIV/0!</v>
      </c>
    </row>
    <row r="31" spans="2:9" ht="28.5" customHeight="1" x14ac:dyDescent="0.25">
      <c r="B31" s="185"/>
      <c r="C31" s="68" t="s">
        <v>68</v>
      </c>
      <c r="D31" s="69">
        <v>54</v>
      </c>
      <c r="E31" s="124"/>
      <c r="F31" s="70" t="s">
        <v>60</v>
      </c>
    </row>
    <row r="32" spans="2:9" ht="15.75" thickBot="1" x14ac:dyDescent="0.3">
      <c r="B32" s="174"/>
      <c r="C32" s="20" t="s">
        <v>35</v>
      </c>
      <c r="D32" s="21">
        <v>126</v>
      </c>
      <c r="E32" s="21">
        <v>35</v>
      </c>
      <c r="F32" s="22">
        <f t="shared" ref="F32:F45" si="1">SUM(E32/D32*100)</f>
        <v>27.777777777777779</v>
      </c>
    </row>
    <row r="33" spans="2:9" ht="14.25" customHeight="1" thickTop="1" x14ac:dyDescent="0.25">
      <c r="B33" s="188" t="s">
        <v>72</v>
      </c>
      <c r="C33" s="189"/>
      <c r="D33" s="111">
        <v>450</v>
      </c>
      <c r="E33" s="111">
        <v>246</v>
      </c>
      <c r="F33" s="112">
        <f t="shared" si="1"/>
        <v>54.666666666666664</v>
      </c>
    </row>
    <row r="34" spans="2:9" ht="15" customHeight="1" x14ac:dyDescent="0.25">
      <c r="B34" s="190" t="s">
        <v>70</v>
      </c>
      <c r="C34" s="191"/>
      <c r="D34" s="59">
        <v>113</v>
      </c>
      <c r="E34" s="59">
        <v>113</v>
      </c>
      <c r="F34" s="60">
        <f t="shared" si="1"/>
        <v>100</v>
      </c>
    </row>
    <row r="35" spans="2:9" ht="16.5" customHeight="1" x14ac:dyDescent="0.25">
      <c r="B35" s="182" t="s">
        <v>59</v>
      </c>
      <c r="C35" s="183"/>
      <c r="D35" s="113">
        <v>3094</v>
      </c>
      <c r="E35" s="113">
        <v>1965</v>
      </c>
      <c r="F35" s="114">
        <f t="shared" si="1"/>
        <v>63.510019392372328</v>
      </c>
    </row>
    <row r="36" spans="2:9" ht="16.5" customHeight="1" x14ac:dyDescent="0.25">
      <c r="B36" s="190" t="s">
        <v>71</v>
      </c>
      <c r="C36" s="191"/>
      <c r="D36" s="57">
        <v>4</v>
      </c>
      <c r="E36" s="57">
        <v>4</v>
      </c>
      <c r="F36" s="58">
        <f t="shared" si="1"/>
        <v>100</v>
      </c>
    </row>
    <row r="37" spans="2:9" ht="15.75" customHeight="1" thickBot="1" x14ac:dyDescent="0.3">
      <c r="B37" s="200" t="s">
        <v>51</v>
      </c>
      <c r="C37" s="201"/>
      <c r="D37" s="115">
        <v>0</v>
      </c>
      <c r="E37" s="115">
        <v>0</v>
      </c>
      <c r="F37" s="116" t="e">
        <f t="shared" si="1"/>
        <v>#DIV/0!</v>
      </c>
    </row>
    <row r="38" spans="2:9" ht="15" customHeight="1" thickTop="1" x14ac:dyDescent="0.25">
      <c r="B38" s="202" t="s">
        <v>36</v>
      </c>
      <c r="C38" s="203"/>
      <c r="D38" s="117">
        <v>504</v>
      </c>
      <c r="E38" s="117">
        <v>22</v>
      </c>
      <c r="F38" s="118">
        <f t="shared" si="1"/>
        <v>4.3650793650793647</v>
      </c>
    </row>
    <row r="39" spans="2:9" ht="17.25" customHeight="1" thickBot="1" x14ac:dyDescent="0.3">
      <c r="B39" s="204" t="s">
        <v>48</v>
      </c>
      <c r="C39" s="205"/>
      <c r="D39" s="38">
        <v>0</v>
      </c>
      <c r="E39" s="38">
        <v>0</v>
      </c>
      <c r="F39" s="39" t="e">
        <f t="shared" si="1"/>
        <v>#DIV/0!</v>
      </c>
    </row>
    <row r="40" spans="2:9" ht="16.5" customHeight="1" thickTop="1" thickBot="1" x14ac:dyDescent="0.3">
      <c r="B40" s="206" t="s">
        <v>37</v>
      </c>
      <c r="C40" s="207"/>
      <c r="D40" s="109">
        <v>0</v>
      </c>
      <c r="E40" s="109">
        <v>0</v>
      </c>
      <c r="F40" s="110" t="e">
        <f t="shared" si="1"/>
        <v>#DIV/0!</v>
      </c>
    </row>
    <row r="41" spans="2:9" ht="28.5" customHeight="1" thickTop="1" thickBot="1" x14ac:dyDescent="0.3">
      <c r="B41" s="210" t="s">
        <v>38</v>
      </c>
      <c r="C41" s="211"/>
      <c r="D41" s="40">
        <v>383</v>
      </c>
      <c r="E41" s="40">
        <v>192</v>
      </c>
      <c r="F41" s="41">
        <f t="shared" si="1"/>
        <v>50.130548302872057</v>
      </c>
      <c r="I41" s="55"/>
    </row>
    <row r="42" spans="2:9" ht="13.5" customHeight="1" thickBot="1" x14ac:dyDescent="0.3">
      <c r="B42" s="212" t="s">
        <v>39</v>
      </c>
      <c r="C42" s="213"/>
      <c r="D42" s="160"/>
      <c r="E42" s="161"/>
      <c r="F42" s="162" t="s">
        <v>60</v>
      </c>
    </row>
    <row r="43" spans="2:9" ht="16.5" customHeight="1" thickBot="1" x14ac:dyDescent="0.3">
      <c r="B43" s="212" t="s">
        <v>40</v>
      </c>
      <c r="C43" s="213"/>
      <c r="D43" s="40">
        <v>4926</v>
      </c>
      <c r="E43" s="40">
        <v>2375</v>
      </c>
      <c r="F43" s="41">
        <f t="shared" si="1"/>
        <v>48.213560698335364</v>
      </c>
    </row>
    <row r="44" spans="2:9" ht="15.75" customHeight="1" thickBot="1" x14ac:dyDescent="0.3">
      <c r="B44" s="214" t="s">
        <v>41</v>
      </c>
      <c r="C44" s="215"/>
      <c r="D44" s="42">
        <v>3763</v>
      </c>
      <c r="E44" s="42">
        <v>2263</v>
      </c>
      <c r="F44" s="43">
        <f t="shared" si="1"/>
        <v>60.138187616263615</v>
      </c>
    </row>
    <row r="45" spans="2:9" ht="18.75" customHeight="1" thickTop="1" x14ac:dyDescent="0.25">
      <c r="B45" s="216" t="s">
        <v>42</v>
      </c>
      <c r="C45" s="217"/>
      <c r="D45" s="31">
        <v>19</v>
      </c>
      <c r="E45" s="31">
        <v>16</v>
      </c>
      <c r="F45" s="32">
        <f t="shared" si="1"/>
        <v>84.210526315789465</v>
      </c>
    </row>
    <row r="46" spans="2:9" ht="14.25" customHeight="1" x14ac:dyDescent="0.25">
      <c r="B46" s="194" t="s">
        <v>61</v>
      </c>
      <c r="C46" s="195"/>
      <c r="D46" s="61">
        <v>951</v>
      </c>
      <c r="E46" s="122"/>
      <c r="F46" s="63" t="s">
        <v>60</v>
      </c>
    </row>
    <row r="47" spans="2:9" ht="13.5" customHeight="1" x14ac:dyDescent="0.25">
      <c r="B47" s="180" t="s">
        <v>43</v>
      </c>
      <c r="C47" s="181"/>
      <c r="D47" s="31">
        <v>185</v>
      </c>
      <c r="E47" s="31">
        <v>22</v>
      </c>
      <c r="F47" s="32">
        <f>SUM(E47/D47*100)</f>
        <v>11.891891891891893</v>
      </c>
    </row>
    <row r="48" spans="2:9" ht="15" customHeight="1" x14ac:dyDescent="0.25">
      <c r="B48" s="196" t="s">
        <v>62</v>
      </c>
      <c r="C48" s="197"/>
      <c r="D48" s="62">
        <v>420</v>
      </c>
      <c r="E48" s="123"/>
      <c r="F48" s="71" t="s">
        <v>60</v>
      </c>
    </row>
    <row r="49" spans="1:6" ht="13.5" customHeight="1" thickBot="1" x14ac:dyDescent="0.3">
      <c r="B49" s="198" t="s">
        <v>44</v>
      </c>
      <c r="C49" s="199"/>
      <c r="D49" s="15">
        <v>3672</v>
      </c>
      <c r="E49" s="15">
        <v>973</v>
      </c>
      <c r="F49" s="16">
        <f>SUM(E49/D49*100)</f>
        <v>26.497821350762528</v>
      </c>
    </row>
    <row r="50" spans="1:6" ht="10.5" customHeight="1" thickTop="1" x14ac:dyDescent="0.25">
      <c r="C50" s="4"/>
      <c r="D50" s="4"/>
      <c r="E50" s="4"/>
      <c r="F50" s="4"/>
    </row>
    <row r="51" spans="1:6" ht="16.5" thickTop="1" thickBot="1" x14ac:dyDescent="0.3">
      <c r="B51" s="6" t="s">
        <v>55</v>
      </c>
    </row>
    <row r="52" spans="1:6" ht="15.75" thickBot="1" x14ac:dyDescent="0.3">
      <c r="B52" s="208" t="s">
        <v>74</v>
      </c>
      <c r="C52" s="209"/>
      <c r="D52" s="64">
        <f>SUM(D41:D44)</f>
        <v>9072</v>
      </c>
      <c r="E52" s="64">
        <f>SUM(E41:E44)</f>
        <v>4830</v>
      </c>
      <c r="F52" s="65">
        <f>SUM(E52/D52*100)</f>
        <v>53.240740740740748</v>
      </c>
    </row>
    <row r="53" spans="1:6" ht="15.75" thickBot="1" x14ac:dyDescent="0.3">
      <c r="B53" s="6" t="s">
        <v>63</v>
      </c>
    </row>
    <row r="54" spans="1:6" ht="15.75" thickBot="1" x14ac:dyDescent="0.3">
      <c r="B54" s="192" t="s">
        <v>64</v>
      </c>
      <c r="C54" s="193"/>
      <c r="D54" s="66">
        <f>SUM(D24,D26:D27,D34,D36)</f>
        <v>597</v>
      </c>
      <c r="E54" s="66">
        <f>SUM(E24,E26:E27,E34,E36)</f>
        <v>595</v>
      </c>
      <c r="F54" s="67">
        <f>SUM(E54/D54*100)</f>
        <v>99.664991624790616</v>
      </c>
    </row>
    <row r="55" spans="1:6" ht="15.75" thickBot="1" x14ac:dyDescent="0.3">
      <c r="B55" s="192" t="s">
        <v>73</v>
      </c>
      <c r="C55" s="193"/>
      <c r="D55" s="66">
        <f>SUM(D24,D26:D27)</f>
        <v>480</v>
      </c>
      <c r="E55" s="66">
        <f>SUM(E24,E26:E27)</f>
        <v>478</v>
      </c>
      <c r="F55" s="67">
        <f>SUM(E55/D55*100)</f>
        <v>99.583333333333329</v>
      </c>
    </row>
    <row r="56" spans="1:6" ht="13.5" customHeight="1" x14ac:dyDescent="0.25">
      <c r="A56" s="105"/>
      <c r="B56" s="104" t="s">
        <v>100</v>
      </c>
      <c r="C56" s="104"/>
    </row>
    <row r="57" spans="1:6" ht="14.25" customHeight="1" x14ac:dyDescent="0.25">
      <c r="A57" s="105"/>
      <c r="B57" s="103" t="s">
        <v>77</v>
      </c>
      <c r="C57" s="104" t="s">
        <v>82</v>
      </c>
    </row>
    <row r="58" spans="1:6" ht="13.5" customHeight="1" x14ac:dyDescent="0.25">
      <c r="A58" s="105"/>
      <c r="B58" s="103">
        <v>2</v>
      </c>
      <c r="C58" s="104" t="s">
        <v>80</v>
      </c>
    </row>
    <row r="59" spans="1:6" ht="12.75" customHeight="1" x14ac:dyDescent="0.25">
      <c r="A59" s="105"/>
      <c r="B59" s="103">
        <v>3</v>
      </c>
      <c r="C59" s="104" t="s">
        <v>81</v>
      </c>
    </row>
    <row r="60" spans="1:6" ht="13.5" customHeight="1" x14ac:dyDescent="0.25">
      <c r="A60" s="105"/>
      <c r="B60" s="103">
        <v>4</v>
      </c>
      <c r="C60" s="104" t="s">
        <v>56</v>
      </c>
    </row>
    <row r="61" spans="1:6" ht="15" customHeight="1" x14ac:dyDescent="0.25">
      <c r="A61" s="105"/>
      <c r="B61" s="103">
        <v>5</v>
      </c>
      <c r="C61" s="104" t="s">
        <v>57</v>
      </c>
    </row>
    <row r="62" spans="1:6" ht="12.75" customHeight="1" x14ac:dyDescent="0.25">
      <c r="A62" s="105"/>
      <c r="B62" s="104"/>
      <c r="C62" s="104" t="s">
        <v>86</v>
      </c>
    </row>
    <row r="63" spans="1:6" ht="12.75" customHeight="1" x14ac:dyDescent="0.25">
      <c r="A63" s="105"/>
      <c r="B63" s="104"/>
      <c r="C63" s="104" t="s">
        <v>87</v>
      </c>
    </row>
    <row r="64" spans="1:6" ht="12.75" customHeight="1" x14ac:dyDescent="0.25">
      <c r="B64" s="4" t="s">
        <v>92</v>
      </c>
      <c r="C64" s="121" t="s">
        <v>96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" right="0" top="0" bottom="0" header="0" footer="0"/>
  <pageSetup paperSize="9" scale="77" orientation="portrait" r:id="rId1"/>
  <ignoredErrors>
    <ignoredError sqref="B5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83.710937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83</v>
      </c>
      <c r="C1" s="4"/>
      <c r="D1" s="4"/>
      <c r="E1" s="4"/>
      <c r="F1" s="4"/>
    </row>
    <row r="2" spans="2:6" ht="15.75" thickBot="1" x14ac:dyDescent="0.3">
      <c r="B2" s="6" t="s">
        <v>95</v>
      </c>
      <c r="C2" s="4"/>
      <c r="D2" s="4"/>
      <c r="E2" s="4"/>
      <c r="F2" s="4"/>
    </row>
    <row r="3" spans="2:6" ht="62.25" customHeight="1" thickTop="1" x14ac:dyDescent="0.25">
      <c r="B3" s="165" t="s">
        <v>12</v>
      </c>
      <c r="C3" s="166"/>
      <c r="D3" s="7" t="s">
        <v>93</v>
      </c>
      <c r="E3" s="44" t="s">
        <v>50</v>
      </c>
      <c r="F3" s="8" t="s">
        <v>45</v>
      </c>
    </row>
    <row r="4" spans="2:6" ht="18.75" customHeight="1" thickBot="1" x14ac:dyDescent="0.3">
      <c r="B4" s="171" t="s">
        <v>52</v>
      </c>
      <c r="C4" s="172"/>
      <c r="D4" s="9">
        <v>28127</v>
      </c>
      <c r="E4" s="9">
        <v>12794</v>
      </c>
      <c r="F4" s="10">
        <f t="shared" ref="F4:F28" si="0">SUM(E4/D4*100)</f>
        <v>45.48654317915171</v>
      </c>
    </row>
    <row r="5" spans="2:6" ht="15.75" thickTop="1" x14ac:dyDescent="0.25">
      <c r="B5" s="173"/>
      <c r="C5" s="11" t="s">
        <v>17</v>
      </c>
      <c r="D5" s="12">
        <v>4754</v>
      </c>
      <c r="E5" s="12">
        <v>3603</v>
      </c>
      <c r="F5" s="13">
        <f t="shared" si="0"/>
        <v>75.788809423643244</v>
      </c>
    </row>
    <row r="6" spans="2:6" ht="15.75" thickBot="1" x14ac:dyDescent="0.3">
      <c r="B6" s="174"/>
      <c r="C6" s="14" t="s">
        <v>18</v>
      </c>
      <c r="D6" s="15">
        <v>23373</v>
      </c>
      <c r="E6" s="15">
        <v>9191</v>
      </c>
      <c r="F6" s="16">
        <f t="shared" si="0"/>
        <v>39.323150643905365</v>
      </c>
    </row>
    <row r="7" spans="2:6" ht="15.75" customHeight="1" thickTop="1" x14ac:dyDescent="0.25">
      <c r="B7" s="175" t="s">
        <v>53</v>
      </c>
      <c r="C7" s="11" t="s">
        <v>19</v>
      </c>
      <c r="D7" s="12">
        <v>26</v>
      </c>
      <c r="E7" s="12">
        <v>9</v>
      </c>
      <c r="F7" s="13">
        <f t="shared" si="0"/>
        <v>34.615384615384613</v>
      </c>
    </row>
    <row r="8" spans="2:6" x14ac:dyDescent="0.25">
      <c r="B8" s="176"/>
      <c r="C8" s="17" t="s">
        <v>20</v>
      </c>
      <c r="D8" s="18">
        <v>86</v>
      </c>
      <c r="E8" s="18">
        <v>15</v>
      </c>
      <c r="F8" s="19">
        <f t="shared" si="0"/>
        <v>17.441860465116278</v>
      </c>
    </row>
    <row r="9" spans="2:6" x14ac:dyDescent="0.25">
      <c r="B9" s="176"/>
      <c r="C9" s="17" t="s">
        <v>21</v>
      </c>
      <c r="D9" s="18">
        <v>2293</v>
      </c>
      <c r="E9" s="18">
        <v>1540</v>
      </c>
      <c r="F9" s="19">
        <f t="shared" si="0"/>
        <v>67.160924552987353</v>
      </c>
    </row>
    <row r="10" spans="2:6" x14ac:dyDescent="0.25">
      <c r="B10" s="176"/>
      <c r="C10" s="17" t="s">
        <v>22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76"/>
      <c r="C11" s="17" t="s">
        <v>23</v>
      </c>
      <c r="D11" s="18">
        <v>86</v>
      </c>
      <c r="E11" s="18">
        <v>30</v>
      </c>
      <c r="F11" s="19">
        <f t="shared" si="0"/>
        <v>34.883720930232556</v>
      </c>
    </row>
    <row r="12" spans="2:6" ht="15.75" thickBot="1" x14ac:dyDescent="0.3">
      <c r="B12" s="177"/>
      <c r="C12" s="20" t="s">
        <v>24</v>
      </c>
      <c r="D12" s="21">
        <v>52</v>
      </c>
      <c r="E12" s="21">
        <v>5</v>
      </c>
      <c r="F12" s="22">
        <f t="shared" si="0"/>
        <v>9.6153846153846168</v>
      </c>
    </row>
    <row r="13" spans="2:6" ht="22.5" customHeight="1" thickTop="1" x14ac:dyDescent="0.25">
      <c r="B13" s="178" t="s">
        <v>54</v>
      </c>
      <c r="C13" s="179"/>
      <c r="D13" s="23">
        <v>22553</v>
      </c>
      <c r="E13" s="23">
        <v>10173</v>
      </c>
      <c r="F13" s="24">
        <f t="shared" si="0"/>
        <v>45.107081097858376</v>
      </c>
    </row>
    <row r="14" spans="2:6" ht="21.75" customHeight="1" thickBot="1" x14ac:dyDescent="0.3">
      <c r="B14" s="228" t="s">
        <v>25</v>
      </c>
      <c r="C14" s="229"/>
      <c r="D14" s="72">
        <v>13317</v>
      </c>
      <c r="E14" s="72">
        <v>5925</v>
      </c>
      <c r="F14" s="73">
        <f t="shared" si="0"/>
        <v>44.492002703311556</v>
      </c>
    </row>
    <row r="15" spans="2:6" ht="16.5" customHeight="1" thickTop="1" thickBot="1" x14ac:dyDescent="0.3">
      <c r="B15" s="169" t="s">
        <v>26</v>
      </c>
      <c r="C15" s="170"/>
      <c r="D15" s="25">
        <v>11208</v>
      </c>
      <c r="E15" s="25">
        <v>5036</v>
      </c>
      <c r="F15" s="26">
        <f t="shared" si="0"/>
        <v>44.93219129193433</v>
      </c>
    </row>
    <row r="16" spans="2:6" x14ac:dyDescent="0.25">
      <c r="B16" s="184"/>
      <c r="C16" s="27" t="s">
        <v>27</v>
      </c>
      <c r="D16" s="28">
        <v>289</v>
      </c>
      <c r="E16" s="28">
        <v>91</v>
      </c>
      <c r="F16" s="29">
        <f t="shared" si="0"/>
        <v>31.487889273356402</v>
      </c>
    </row>
    <row r="17" spans="2:6" ht="15.75" thickBot="1" x14ac:dyDescent="0.3">
      <c r="B17" s="185"/>
      <c r="C17" s="30" t="s">
        <v>28</v>
      </c>
      <c r="D17" s="31">
        <v>925</v>
      </c>
      <c r="E17" s="31">
        <v>461</v>
      </c>
      <c r="F17" s="32">
        <f t="shared" si="0"/>
        <v>49.837837837837839</v>
      </c>
    </row>
    <row r="18" spans="2:6" ht="15.75" customHeight="1" thickBot="1" x14ac:dyDescent="0.3">
      <c r="B18" s="186" t="s">
        <v>29</v>
      </c>
      <c r="C18" s="187"/>
      <c r="D18" s="33">
        <v>2109</v>
      </c>
      <c r="E18" s="33">
        <v>889</v>
      </c>
      <c r="F18" s="34">
        <f t="shared" si="0"/>
        <v>42.15267899478426</v>
      </c>
    </row>
    <row r="19" spans="2:6" x14ac:dyDescent="0.25">
      <c r="B19" s="184"/>
      <c r="C19" s="27" t="s">
        <v>30</v>
      </c>
      <c r="D19" s="28">
        <v>996</v>
      </c>
      <c r="E19" s="28">
        <v>376</v>
      </c>
      <c r="F19" s="29">
        <f t="shared" si="0"/>
        <v>37.751004016064257</v>
      </c>
    </row>
    <row r="20" spans="2:6" x14ac:dyDescent="0.25">
      <c r="B20" s="185"/>
      <c r="C20" s="17" t="s">
        <v>31</v>
      </c>
      <c r="D20" s="18">
        <v>381</v>
      </c>
      <c r="E20" s="18">
        <v>80</v>
      </c>
      <c r="F20" s="19">
        <f t="shared" si="0"/>
        <v>20.99737532808399</v>
      </c>
    </row>
    <row r="21" spans="2:6" x14ac:dyDescent="0.25">
      <c r="B21" s="185"/>
      <c r="C21" s="17" t="s">
        <v>32</v>
      </c>
      <c r="D21" s="18">
        <v>188</v>
      </c>
      <c r="E21" s="18">
        <v>89</v>
      </c>
      <c r="F21" s="19">
        <f t="shared" si="0"/>
        <v>47.340425531914896</v>
      </c>
    </row>
    <row r="22" spans="2:6" x14ac:dyDescent="0.25">
      <c r="B22" s="185"/>
      <c r="C22" s="56" t="s">
        <v>65</v>
      </c>
      <c r="D22" s="57">
        <v>5</v>
      </c>
      <c r="E22" s="57">
        <v>5</v>
      </c>
      <c r="F22" s="58">
        <f t="shared" si="0"/>
        <v>100</v>
      </c>
    </row>
    <row r="23" spans="2:6" x14ac:dyDescent="0.25">
      <c r="B23" s="185"/>
      <c r="C23" s="17" t="s">
        <v>33</v>
      </c>
      <c r="D23" s="18">
        <v>248</v>
      </c>
      <c r="E23" s="18">
        <v>102</v>
      </c>
      <c r="F23" s="19">
        <f t="shared" si="0"/>
        <v>41.12903225806452</v>
      </c>
    </row>
    <row r="24" spans="2:6" ht="16.5" customHeight="1" x14ac:dyDescent="0.25">
      <c r="B24" s="185"/>
      <c r="C24" s="56" t="s">
        <v>66</v>
      </c>
      <c r="D24" s="57">
        <v>216</v>
      </c>
      <c r="E24" s="57">
        <v>216</v>
      </c>
      <c r="F24" s="58">
        <f t="shared" si="0"/>
        <v>100</v>
      </c>
    </row>
    <row r="25" spans="2:6" ht="15.75" customHeight="1" x14ac:dyDescent="0.25">
      <c r="B25" s="185"/>
      <c r="C25" s="56" t="s">
        <v>67</v>
      </c>
      <c r="D25" s="57">
        <v>13</v>
      </c>
      <c r="E25" s="57">
        <v>13</v>
      </c>
      <c r="F25" s="58">
        <f t="shared" si="0"/>
        <v>100</v>
      </c>
    </row>
    <row r="26" spans="2:6" x14ac:dyDescent="0.25">
      <c r="B26" s="185"/>
      <c r="C26" s="35" t="s">
        <v>34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85"/>
      <c r="C27" s="35" t="s">
        <v>46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85"/>
      <c r="C28" s="35" t="s">
        <v>47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85"/>
      <c r="C29" s="68" t="s">
        <v>68</v>
      </c>
      <c r="D29" s="69">
        <v>17</v>
      </c>
      <c r="E29" s="124"/>
      <c r="F29" s="70" t="s">
        <v>60</v>
      </c>
    </row>
    <row r="30" spans="2:6" ht="18.75" customHeight="1" thickBot="1" x14ac:dyDescent="0.3">
      <c r="B30" s="174"/>
      <c r="C30" s="20" t="s">
        <v>35</v>
      </c>
      <c r="D30" s="21">
        <v>50</v>
      </c>
      <c r="E30" s="21">
        <v>13</v>
      </c>
      <c r="F30" s="22">
        <f t="shared" ref="F30:F43" si="1">SUM(E30/D30*100)</f>
        <v>26</v>
      </c>
    </row>
    <row r="31" spans="2:6" ht="16.5" customHeight="1" thickTop="1" x14ac:dyDescent="0.25">
      <c r="B31" s="226" t="s">
        <v>72</v>
      </c>
      <c r="C31" s="227"/>
      <c r="D31" s="74">
        <v>87</v>
      </c>
      <c r="E31" s="74">
        <v>30</v>
      </c>
      <c r="F31" s="75">
        <f t="shared" si="1"/>
        <v>34.482758620689658</v>
      </c>
    </row>
    <row r="32" spans="2:6" ht="17.25" customHeight="1" x14ac:dyDescent="0.25">
      <c r="B32" s="190" t="s">
        <v>70</v>
      </c>
      <c r="C32" s="191"/>
      <c r="D32" s="59">
        <v>15</v>
      </c>
      <c r="E32" s="59">
        <v>15</v>
      </c>
      <c r="F32" s="60">
        <f t="shared" si="1"/>
        <v>100</v>
      </c>
    </row>
    <row r="33" spans="2:6" ht="18" customHeight="1" x14ac:dyDescent="0.25">
      <c r="B33" s="224" t="s">
        <v>59</v>
      </c>
      <c r="C33" s="225"/>
      <c r="D33" s="76">
        <v>2110</v>
      </c>
      <c r="E33" s="76">
        <v>1301</v>
      </c>
      <c r="F33" s="77">
        <f t="shared" si="1"/>
        <v>61.658767772511844</v>
      </c>
    </row>
    <row r="34" spans="2:6" ht="19.5" customHeight="1" x14ac:dyDescent="0.25">
      <c r="B34" s="190" t="s">
        <v>71</v>
      </c>
      <c r="C34" s="191"/>
      <c r="D34" s="57">
        <v>3</v>
      </c>
      <c r="E34" s="57">
        <v>3</v>
      </c>
      <c r="F34" s="58">
        <f t="shared" si="1"/>
        <v>100</v>
      </c>
    </row>
    <row r="35" spans="2:6" ht="18" customHeight="1" thickBot="1" x14ac:dyDescent="0.3">
      <c r="B35" s="218" t="s">
        <v>51</v>
      </c>
      <c r="C35" s="219"/>
      <c r="D35" s="78">
        <v>0</v>
      </c>
      <c r="E35" s="78">
        <v>0</v>
      </c>
      <c r="F35" s="79" t="e">
        <f t="shared" si="1"/>
        <v>#DIV/0!</v>
      </c>
    </row>
    <row r="36" spans="2:6" ht="17.25" customHeight="1" thickTop="1" x14ac:dyDescent="0.25">
      <c r="B36" s="220" t="s">
        <v>36</v>
      </c>
      <c r="C36" s="221"/>
      <c r="D36" s="80">
        <v>208</v>
      </c>
      <c r="E36" s="80">
        <v>11</v>
      </c>
      <c r="F36" s="81">
        <f t="shared" si="1"/>
        <v>5.2884615384615383</v>
      </c>
    </row>
    <row r="37" spans="2:6" ht="18" customHeight="1" thickBot="1" x14ac:dyDescent="0.3">
      <c r="B37" s="204" t="s">
        <v>48</v>
      </c>
      <c r="C37" s="205"/>
      <c r="D37" s="38">
        <v>0</v>
      </c>
      <c r="E37" s="38">
        <v>0</v>
      </c>
      <c r="F37" s="39" t="e">
        <f t="shared" si="1"/>
        <v>#DIV/0!</v>
      </c>
    </row>
    <row r="38" spans="2:6" ht="16.5" customHeight="1" thickTop="1" thickBot="1" x14ac:dyDescent="0.3">
      <c r="B38" s="222" t="s">
        <v>37</v>
      </c>
      <c r="C38" s="223"/>
      <c r="D38" s="72">
        <v>0</v>
      </c>
      <c r="E38" s="72">
        <v>0</v>
      </c>
      <c r="F38" s="73" t="e">
        <f t="shared" si="1"/>
        <v>#DIV/0!</v>
      </c>
    </row>
    <row r="39" spans="2:6" ht="32.25" customHeight="1" thickTop="1" thickBot="1" x14ac:dyDescent="0.3">
      <c r="B39" s="210" t="s">
        <v>38</v>
      </c>
      <c r="C39" s="211"/>
      <c r="D39" s="40">
        <v>139</v>
      </c>
      <c r="E39" s="40">
        <v>79</v>
      </c>
      <c r="F39" s="41">
        <f t="shared" si="1"/>
        <v>56.834532374100718</v>
      </c>
    </row>
    <row r="40" spans="2:6" ht="15.75" customHeight="1" thickBot="1" x14ac:dyDescent="0.3">
      <c r="B40" s="212" t="s">
        <v>39</v>
      </c>
      <c r="C40" s="213"/>
      <c r="D40" s="160"/>
      <c r="E40" s="161"/>
      <c r="F40" s="41" t="e">
        <f t="shared" si="1"/>
        <v>#DIV/0!</v>
      </c>
    </row>
    <row r="41" spans="2:6" ht="15.75" customHeight="1" thickBot="1" x14ac:dyDescent="0.3">
      <c r="B41" s="212" t="s">
        <v>40</v>
      </c>
      <c r="C41" s="213"/>
      <c r="D41" s="40">
        <v>1826</v>
      </c>
      <c r="E41" s="40">
        <v>904</v>
      </c>
      <c r="F41" s="41">
        <f t="shared" si="1"/>
        <v>49.507119386637463</v>
      </c>
    </row>
    <row r="42" spans="2:6" ht="15.75" customHeight="1" thickBot="1" x14ac:dyDescent="0.3">
      <c r="B42" s="214" t="s">
        <v>41</v>
      </c>
      <c r="C42" s="215"/>
      <c r="D42" s="42">
        <v>2281</v>
      </c>
      <c r="E42" s="42">
        <v>1372</v>
      </c>
      <c r="F42" s="43">
        <f t="shared" si="1"/>
        <v>60.149057430951338</v>
      </c>
    </row>
    <row r="43" spans="2:6" ht="15.75" customHeight="1" thickTop="1" x14ac:dyDescent="0.25">
      <c r="B43" s="216" t="s">
        <v>42</v>
      </c>
      <c r="C43" s="217"/>
      <c r="D43" s="31">
        <v>15</v>
      </c>
      <c r="E43" s="31">
        <v>13</v>
      </c>
      <c r="F43" s="32">
        <f t="shared" si="1"/>
        <v>86.666666666666671</v>
      </c>
    </row>
    <row r="44" spans="2:6" ht="15" customHeight="1" x14ac:dyDescent="0.25">
      <c r="B44" s="194" t="s">
        <v>61</v>
      </c>
      <c r="C44" s="195"/>
      <c r="D44" s="61">
        <v>506</v>
      </c>
      <c r="E44" s="122"/>
      <c r="F44" s="63" t="s">
        <v>60</v>
      </c>
    </row>
    <row r="45" spans="2:6" ht="15" customHeight="1" x14ac:dyDescent="0.25">
      <c r="B45" s="180" t="s">
        <v>43</v>
      </c>
      <c r="C45" s="181"/>
      <c r="D45" s="31">
        <v>69</v>
      </c>
      <c r="E45" s="31">
        <v>8</v>
      </c>
      <c r="F45" s="32">
        <f>SUM(E45/D45*100)</f>
        <v>11.594202898550725</v>
      </c>
    </row>
    <row r="46" spans="2:6" ht="15" customHeight="1" x14ac:dyDescent="0.25">
      <c r="B46" s="196" t="s">
        <v>62</v>
      </c>
      <c r="C46" s="197"/>
      <c r="D46" s="62">
        <v>223</v>
      </c>
      <c r="E46" s="123"/>
      <c r="F46" s="71" t="s">
        <v>60</v>
      </c>
    </row>
    <row r="47" spans="2:6" ht="15.75" customHeight="1" thickBot="1" x14ac:dyDescent="0.3">
      <c r="B47" s="198" t="s">
        <v>44</v>
      </c>
      <c r="C47" s="199"/>
      <c r="D47" s="15">
        <v>1772</v>
      </c>
      <c r="E47" s="15">
        <v>530</v>
      </c>
      <c r="F47" s="16">
        <f>SUM(E47/D47*100)</f>
        <v>29.909706546275395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55</v>
      </c>
    </row>
    <row r="50" spans="2:6" ht="15.75" thickBot="1" x14ac:dyDescent="0.3">
      <c r="B50" s="208" t="s">
        <v>74</v>
      </c>
      <c r="C50" s="209"/>
      <c r="D50" s="64">
        <f>SUM(D39:D42)</f>
        <v>4246</v>
      </c>
      <c r="E50" s="64">
        <f>SUM(E39:E42)</f>
        <v>2355</v>
      </c>
      <c r="F50" s="65">
        <f>SUM(E50/D50*100)</f>
        <v>55.463966085727748</v>
      </c>
    </row>
    <row r="51" spans="2:6" ht="15.75" thickBot="1" x14ac:dyDescent="0.3">
      <c r="B51" s="6" t="s">
        <v>63</v>
      </c>
    </row>
    <row r="52" spans="2:6" ht="15.75" customHeight="1" thickBot="1" x14ac:dyDescent="0.3">
      <c r="B52" s="192" t="s">
        <v>64</v>
      </c>
      <c r="C52" s="193"/>
      <c r="D52" s="66">
        <f>SUM(D22,D24:D25,D32,D34)</f>
        <v>252</v>
      </c>
      <c r="E52" s="66">
        <f>SUM(E22,E24:E25,E32,E34)</f>
        <v>252</v>
      </c>
      <c r="F52" s="67">
        <f>SUM(E52/D52*100)</f>
        <v>100</v>
      </c>
    </row>
    <row r="53" spans="2:6" ht="15.75" customHeight="1" thickBot="1" x14ac:dyDescent="0.3">
      <c r="B53" s="192" t="s">
        <v>73</v>
      </c>
      <c r="C53" s="193"/>
      <c r="D53" s="66">
        <f>SUM(D22,D24:D25)</f>
        <v>234</v>
      </c>
      <c r="E53" s="66">
        <f>SUM(E22,E24:E25)</f>
        <v>234</v>
      </c>
      <c r="F53" s="67">
        <f>SUM(E53/D53*100)</f>
        <v>100</v>
      </c>
    </row>
    <row r="54" spans="2:6" x14ac:dyDescent="0.25">
      <c r="B54" s="101" t="str">
        <f>T('b.ogół. i do 30 r.ż.'!B56)</f>
        <v>*   Liczby zawarte w zestawieniu za okres I - VII 2020 r.</v>
      </c>
      <c r="C54" s="101"/>
    </row>
    <row r="55" spans="2:6" x14ac:dyDescent="0.25">
      <c r="B55" s="103" t="s">
        <v>77</v>
      </c>
      <c r="C55" s="101" t="s">
        <v>69</v>
      </c>
    </row>
    <row r="56" spans="2:6" x14ac:dyDescent="0.25">
      <c r="B56" s="103">
        <v>2</v>
      </c>
      <c r="C56" s="101" t="s">
        <v>80</v>
      </c>
    </row>
    <row r="57" spans="2:6" x14ac:dyDescent="0.25">
      <c r="B57" s="103">
        <v>3</v>
      </c>
      <c r="C57" s="101" t="s">
        <v>81</v>
      </c>
    </row>
    <row r="58" spans="2:6" x14ac:dyDescent="0.25">
      <c r="B58" s="103">
        <v>4</v>
      </c>
      <c r="C58" s="101" t="s">
        <v>56</v>
      </c>
    </row>
    <row r="59" spans="2:6" x14ac:dyDescent="0.25">
      <c r="B59" s="103">
        <v>5</v>
      </c>
      <c r="C59" s="101" t="s">
        <v>57</v>
      </c>
    </row>
    <row r="60" spans="2:6" x14ac:dyDescent="0.25">
      <c r="B60" s="101"/>
      <c r="C60" s="104" t="s">
        <v>86</v>
      </c>
    </row>
    <row r="61" spans="2:6" x14ac:dyDescent="0.25">
      <c r="B61" s="101"/>
      <c r="C61" s="104" t="s">
        <v>87</v>
      </c>
    </row>
    <row r="62" spans="2:6" ht="12" customHeight="1" x14ac:dyDescent="0.25">
      <c r="B62" s="4" t="s">
        <v>92</v>
      </c>
      <c r="C62" s="121" t="s">
        <v>96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3"/>
  <sheetViews>
    <sheetView zoomScale="120" zoomScaleNormal="12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4.42578125" style="3" customWidth="1"/>
    <col min="9" max="9" width="9.42578125" style="3" bestFit="1" customWidth="1"/>
    <col min="10" max="16384" width="9.140625" style="3"/>
  </cols>
  <sheetData>
    <row r="1" spans="2:9" ht="13.5" thickBot="1" x14ac:dyDescent="0.25">
      <c r="B1" s="45" t="s">
        <v>58</v>
      </c>
      <c r="C1" s="4"/>
      <c r="D1" s="4"/>
      <c r="E1" s="4"/>
      <c r="F1" s="4"/>
      <c r="G1" s="4"/>
    </row>
    <row r="2" spans="2:9" ht="13.5" thickTop="1" x14ac:dyDescent="0.2">
      <c r="B2" s="234" t="s">
        <v>12</v>
      </c>
      <c r="C2" s="235"/>
      <c r="D2" s="230" t="s">
        <v>13</v>
      </c>
      <c r="E2" s="235"/>
      <c r="F2" s="230" t="s">
        <v>15</v>
      </c>
      <c r="G2" s="231"/>
    </row>
    <row r="3" spans="2:9" ht="13.5" thickBot="1" x14ac:dyDescent="0.25">
      <c r="B3" s="236"/>
      <c r="C3" s="237"/>
      <c r="D3" s="232" t="s">
        <v>14</v>
      </c>
      <c r="E3" s="240"/>
      <c r="F3" s="232" t="s">
        <v>16</v>
      </c>
      <c r="G3" s="233"/>
    </row>
    <row r="4" spans="2:9" ht="13.5" thickBot="1" x14ac:dyDescent="0.25">
      <c r="B4" s="238"/>
      <c r="C4" s="239"/>
      <c r="D4" s="46" t="s">
        <v>8</v>
      </c>
      <c r="E4" s="46" t="s">
        <v>9</v>
      </c>
      <c r="F4" s="46" t="s">
        <v>8</v>
      </c>
      <c r="G4" s="47" t="s">
        <v>9</v>
      </c>
    </row>
    <row r="5" spans="2:9" ht="17.25" customHeight="1" thickTop="1" thickBot="1" x14ac:dyDescent="0.25">
      <c r="B5" s="171" t="s">
        <v>52</v>
      </c>
      <c r="C5" s="172"/>
      <c r="D5" s="9">
        <f>SUM('b.ogół. i do 30 r.ż.'!E6)</f>
        <v>26035</v>
      </c>
      <c r="E5" s="9">
        <f>SUM('w tym kobiety'!E4)</f>
        <v>12794</v>
      </c>
      <c r="F5" s="84">
        <v>14662</v>
      </c>
      <c r="G5" s="84">
        <v>6965</v>
      </c>
      <c r="I5" s="102"/>
    </row>
    <row r="6" spans="2:9" ht="13.5" thickTop="1" x14ac:dyDescent="0.2">
      <c r="B6" s="173"/>
      <c r="C6" s="11" t="s">
        <v>17</v>
      </c>
      <c r="D6" s="12">
        <f>SUM('b.ogół. i do 30 r.ż.'!E7)</f>
        <v>7208</v>
      </c>
      <c r="E6" s="12">
        <f>SUM('w tym kobiety'!E5)</f>
        <v>3603</v>
      </c>
      <c r="F6" s="48">
        <v>5363</v>
      </c>
      <c r="G6" s="48">
        <v>2523</v>
      </c>
    </row>
    <row r="7" spans="2:9" ht="13.5" thickBot="1" x14ac:dyDescent="0.25">
      <c r="B7" s="174"/>
      <c r="C7" s="14" t="s">
        <v>18</v>
      </c>
      <c r="D7" s="15">
        <f>SUM('b.ogół. i do 30 r.ż.'!E8)</f>
        <v>18827</v>
      </c>
      <c r="E7" s="15">
        <f>SUM('w tym kobiety'!E6)</f>
        <v>9191</v>
      </c>
      <c r="F7" s="49">
        <v>9299</v>
      </c>
      <c r="G7" s="49">
        <v>4442</v>
      </c>
    </row>
    <row r="8" spans="2:9" ht="13.5" customHeight="1" thickTop="1" x14ac:dyDescent="0.2">
      <c r="B8" s="175" t="s">
        <v>53</v>
      </c>
      <c r="C8" s="11" t="s">
        <v>19</v>
      </c>
      <c r="D8" s="12">
        <f>SUM('b.ogół. i do 30 r.ż.'!E9)</f>
        <v>26</v>
      </c>
      <c r="E8" s="12">
        <f>SUM('w tym kobiety'!E7)</f>
        <v>9</v>
      </c>
      <c r="F8" s="48">
        <v>18</v>
      </c>
      <c r="G8" s="48">
        <v>8</v>
      </c>
    </row>
    <row r="9" spans="2:9" x14ac:dyDescent="0.2">
      <c r="B9" s="176"/>
      <c r="C9" s="17" t="s">
        <v>20</v>
      </c>
      <c r="D9" s="18">
        <f>SUM('b.ogół. i do 30 r.ż.'!E10)</f>
        <v>22</v>
      </c>
      <c r="E9" s="18">
        <f>SUM('w tym kobiety'!E8)</f>
        <v>15</v>
      </c>
      <c r="F9" s="50">
        <v>11</v>
      </c>
      <c r="G9" s="50">
        <v>7</v>
      </c>
    </row>
    <row r="10" spans="2:9" x14ac:dyDescent="0.2">
      <c r="B10" s="176"/>
      <c r="C10" s="17" t="s">
        <v>21</v>
      </c>
      <c r="D10" s="18">
        <f>SUM('b.ogół. i do 30 r.ż.'!E11)</f>
        <v>2227</v>
      </c>
      <c r="E10" s="18">
        <f>SUM('w tym kobiety'!E9)</f>
        <v>1540</v>
      </c>
      <c r="F10" s="50">
        <v>1385</v>
      </c>
      <c r="G10" s="50">
        <v>905</v>
      </c>
    </row>
    <row r="11" spans="2:9" x14ac:dyDescent="0.2">
      <c r="B11" s="176"/>
      <c r="C11" s="17" t="s">
        <v>22</v>
      </c>
      <c r="D11" s="18">
        <f>SUM('b.ogół. i do 30 r.ż.'!E12)</f>
        <v>0</v>
      </c>
      <c r="E11" s="18">
        <f>SUM('w tym kobiety'!E10)</f>
        <v>0</v>
      </c>
      <c r="F11" s="50">
        <v>0</v>
      </c>
      <c r="G11" s="50">
        <v>0</v>
      </c>
    </row>
    <row r="12" spans="2:9" x14ac:dyDescent="0.2">
      <c r="B12" s="176"/>
      <c r="C12" s="17" t="s">
        <v>23</v>
      </c>
      <c r="D12" s="18">
        <f>SUM('b.ogół. i do 30 r.ż.'!E13)</f>
        <v>235</v>
      </c>
      <c r="E12" s="18">
        <f>SUM('w tym kobiety'!E11)</f>
        <v>30</v>
      </c>
      <c r="F12" s="50">
        <v>126</v>
      </c>
      <c r="G12" s="50">
        <v>12</v>
      </c>
    </row>
    <row r="13" spans="2:9" ht="13.5" thickBot="1" x14ac:dyDescent="0.25">
      <c r="B13" s="177"/>
      <c r="C13" s="20" t="s">
        <v>24</v>
      </c>
      <c r="D13" s="21">
        <f>SUM('b.ogół. i do 30 r.ż.'!E14)</f>
        <v>7</v>
      </c>
      <c r="E13" s="21">
        <f>SUM('w tym kobiety'!E12)</f>
        <v>5</v>
      </c>
      <c r="F13" s="53">
        <v>2</v>
      </c>
      <c r="G13" s="53">
        <v>0</v>
      </c>
    </row>
    <row r="14" spans="2:9" ht="20.25" customHeight="1" thickTop="1" x14ac:dyDescent="0.2">
      <c r="B14" s="178" t="s">
        <v>54</v>
      </c>
      <c r="C14" s="179"/>
      <c r="D14" s="23">
        <f>SUM('b.ogół. i do 30 r.ż.'!E15)</f>
        <v>20871</v>
      </c>
      <c r="E14" s="23">
        <f>SUM('w tym kobiety'!E13)</f>
        <v>10173</v>
      </c>
      <c r="F14" s="85">
        <v>11604</v>
      </c>
      <c r="G14" s="85">
        <v>5541</v>
      </c>
    </row>
    <row r="15" spans="2:9" ht="14.25" customHeight="1" thickBot="1" x14ac:dyDescent="0.25">
      <c r="B15" s="228" t="s">
        <v>25</v>
      </c>
      <c r="C15" s="229"/>
      <c r="D15" s="72">
        <f>SUM('b.ogół. i do 30 r.ż.'!E16)</f>
        <v>12797</v>
      </c>
      <c r="E15" s="72">
        <f>SUM('w tym kobiety'!E14)</f>
        <v>5925</v>
      </c>
      <c r="F15" s="86">
        <v>6672</v>
      </c>
      <c r="G15" s="86">
        <v>3012</v>
      </c>
    </row>
    <row r="16" spans="2:9" ht="14.25" customHeight="1" thickTop="1" thickBot="1" x14ac:dyDescent="0.25">
      <c r="B16" s="169" t="s">
        <v>26</v>
      </c>
      <c r="C16" s="170"/>
      <c r="D16" s="25">
        <f>SUM('b.ogół. i do 30 r.ż.'!E17)</f>
        <v>10857</v>
      </c>
      <c r="E16" s="25">
        <f>SUM('w tym kobiety'!E15)</f>
        <v>5036</v>
      </c>
      <c r="F16" s="51">
        <v>5813</v>
      </c>
      <c r="G16" s="51">
        <v>2644</v>
      </c>
    </row>
    <row r="17" spans="2:7" x14ac:dyDescent="0.2">
      <c r="B17" s="184"/>
      <c r="C17" s="27" t="s">
        <v>27</v>
      </c>
      <c r="D17" s="28">
        <f>SUM('b.ogół. i do 30 r.ż.'!E18)</f>
        <v>395</v>
      </c>
      <c r="E17" s="28">
        <f>SUM('w tym kobiety'!E16)</f>
        <v>91</v>
      </c>
      <c r="F17" s="52">
        <v>171</v>
      </c>
      <c r="G17" s="52">
        <v>31</v>
      </c>
    </row>
    <row r="18" spans="2:7" ht="13.5" thickBot="1" x14ac:dyDescent="0.25">
      <c r="B18" s="185"/>
      <c r="C18" s="30" t="s">
        <v>28</v>
      </c>
      <c r="D18" s="31">
        <f>SUM('b.ogół. i do 30 r.ż.'!E19)</f>
        <v>1026</v>
      </c>
      <c r="E18" s="31">
        <f>SUM('w tym kobiety'!E17)</f>
        <v>461</v>
      </c>
      <c r="F18" s="87">
        <v>562</v>
      </c>
      <c r="G18" s="87">
        <v>248</v>
      </c>
    </row>
    <row r="19" spans="2:7" ht="13.5" customHeight="1" thickBot="1" x14ac:dyDescent="0.25">
      <c r="B19" s="186" t="s">
        <v>29</v>
      </c>
      <c r="C19" s="187"/>
      <c r="D19" s="33">
        <f>SUM('b.ogół. i do 30 r.ż.'!E20)</f>
        <v>1940</v>
      </c>
      <c r="E19" s="33">
        <f>SUM('w tym kobiety'!E18)</f>
        <v>889</v>
      </c>
      <c r="F19" s="88">
        <v>859</v>
      </c>
      <c r="G19" s="88">
        <v>368</v>
      </c>
    </row>
    <row r="20" spans="2:7" x14ac:dyDescent="0.2">
      <c r="B20" s="184"/>
      <c r="C20" s="27" t="s">
        <v>30</v>
      </c>
      <c r="D20" s="28">
        <f>SUM('b.ogół. i do 30 r.ż.'!E21)</f>
        <v>655</v>
      </c>
      <c r="E20" s="28">
        <f>SUM('w tym kobiety'!E19)</f>
        <v>376</v>
      </c>
      <c r="F20" s="52">
        <v>328</v>
      </c>
      <c r="G20" s="52">
        <v>172</v>
      </c>
    </row>
    <row r="21" spans="2:7" x14ac:dyDescent="0.2">
      <c r="B21" s="185"/>
      <c r="C21" s="17" t="s">
        <v>31</v>
      </c>
      <c r="D21" s="18">
        <f>SUM('b.ogół. i do 30 r.ż.'!E22)</f>
        <v>152</v>
      </c>
      <c r="E21" s="18">
        <f>SUM('w tym kobiety'!E20)</f>
        <v>80</v>
      </c>
      <c r="F21" s="50">
        <v>51</v>
      </c>
      <c r="G21" s="50">
        <v>19</v>
      </c>
    </row>
    <row r="22" spans="2:7" x14ac:dyDescent="0.2">
      <c r="B22" s="185"/>
      <c r="C22" s="17" t="s">
        <v>32</v>
      </c>
      <c r="D22" s="18">
        <f>SUM('b.ogół. i do 30 r.ż.'!E23)</f>
        <v>307</v>
      </c>
      <c r="E22" s="18">
        <f>SUM('w tym kobiety'!E21)</f>
        <v>89</v>
      </c>
      <c r="F22" s="50">
        <v>120</v>
      </c>
      <c r="G22" s="50">
        <v>30</v>
      </c>
    </row>
    <row r="23" spans="2:7" ht="13.5" x14ac:dyDescent="0.2">
      <c r="B23" s="185"/>
      <c r="C23" s="56" t="s">
        <v>65</v>
      </c>
      <c r="D23" s="57">
        <f>SUM('b.ogół. i do 30 r.ż.'!E24)</f>
        <v>9</v>
      </c>
      <c r="E23" s="57">
        <f>SUM('w tym kobiety'!E22)</f>
        <v>5</v>
      </c>
      <c r="F23" s="89">
        <v>2</v>
      </c>
      <c r="G23" s="89">
        <v>2</v>
      </c>
    </row>
    <row r="24" spans="2:7" x14ac:dyDescent="0.2">
      <c r="B24" s="185"/>
      <c r="C24" s="17" t="s">
        <v>33</v>
      </c>
      <c r="D24" s="18">
        <f>SUM('b.ogół. i do 30 r.ż.'!E25)</f>
        <v>322</v>
      </c>
      <c r="E24" s="18">
        <f>SUM('w tym kobiety'!E23)</f>
        <v>102</v>
      </c>
      <c r="F24" s="50">
        <v>170</v>
      </c>
      <c r="G24" s="50">
        <v>54</v>
      </c>
    </row>
    <row r="25" spans="2:7" ht="13.5" x14ac:dyDescent="0.2">
      <c r="B25" s="185"/>
      <c r="C25" s="56" t="s">
        <v>66</v>
      </c>
      <c r="D25" s="57">
        <f>SUM('b.ogół. i do 30 r.ż.'!E26)</f>
        <v>437</v>
      </c>
      <c r="E25" s="57">
        <f>SUM('w tym kobiety'!E24)</f>
        <v>216</v>
      </c>
      <c r="F25" s="89">
        <v>157</v>
      </c>
      <c r="G25" s="89">
        <v>83</v>
      </c>
    </row>
    <row r="26" spans="2:7" ht="12.75" customHeight="1" x14ac:dyDescent="0.2">
      <c r="B26" s="185"/>
      <c r="C26" s="56" t="s">
        <v>67</v>
      </c>
      <c r="D26" s="57">
        <f>SUM('b.ogół. i do 30 r.ż.'!E27)</f>
        <v>32</v>
      </c>
      <c r="E26" s="57">
        <f>SUM('w tym kobiety'!E25)</f>
        <v>13</v>
      </c>
      <c r="F26" s="89">
        <v>16</v>
      </c>
      <c r="G26" s="89">
        <v>4</v>
      </c>
    </row>
    <row r="27" spans="2:7" x14ac:dyDescent="0.2">
      <c r="B27" s="185"/>
      <c r="C27" s="35" t="s">
        <v>34</v>
      </c>
      <c r="D27" s="36">
        <f>SUM('b.ogół. i do 30 r.ż.'!E28)</f>
        <v>0</v>
      </c>
      <c r="E27" s="36">
        <f>SUM('w tym kobiety'!E26)</f>
        <v>0</v>
      </c>
      <c r="F27" s="90">
        <v>0</v>
      </c>
      <c r="G27" s="90">
        <v>0</v>
      </c>
    </row>
    <row r="28" spans="2:7" ht="16.5" customHeight="1" x14ac:dyDescent="0.2">
      <c r="B28" s="185"/>
      <c r="C28" s="35" t="s">
        <v>46</v>
      </c>
      <c r="D28" s="36">
        <f>SUM('b.ogół. i do 30 r.ż.'!E29)</f>
        <v>0</v>
      </c>
      <c r="E28" s="36">
        <f>SUM('w tym kobiety'!E27)</f>
        <v>0</v>
      </c>
      <c r="F28" s="90">
        <v>0</v>
      </c>
      <c r="G28" s="90">
        <v>0</v>
      </c>
    </row>
    <row r="29" spans="2:7" ht="15.75" customHeight="1" x14ac:dyDescent="0.2">
      <c r="B29" s="185"/>
      <c r="C29" s="35" t="s">
        <v>47</v>
      </c>
      <c r="D29" s="36">
        <f>SUM('b.ogół. i do 30 r.ż.'!E30)</f>
        <v>0</v>
      </c>
      <c r="E29" s="36">
        <f>SUM('w tym kobiety'!E28)</f>
        <v>0</v>
      </c>
      <c r="F29" s="90">
        <v>0</v>
      </c>
      <c r="G29" s="90">
        <v>0</v>
      </c>
    </row>
    <row r="30" spans="2:7" ht="33.75" customHeight="1" x14ac:dyDescent="0.2">
      <c r="B30" s="185"/>
      <c r="C30" s="68" t="s">
        <v>68</v>
      </c>
      <c r="D30" s="127"/>
      <c r="E30" s="128"/>
      <c r="F30" s="125"/>
      <c r="G30" s="126"/>
    </row>
    <row r="31" spans="2:7" ht="12.75" customHeight="1" thickBot="1" x14ac:dyDescent="0.25">
      <c r="B31" s="174"/>
      <c r="C31" s="20" t="s">
        <v>35</v>
      </c>
      <c r="D31" s="21">
        <f>SUM('b.ogół. i do 30 r.ż.'!E32)</f>
        <v>35</v>
      </c>
      <c r="E31" s="21">
        <f>SUM('w tym kobiety'!E30)</f>
        <v>13</v>
      </c>
      <c r="F31" s="53">
        <v>17</v>
      </c>
      <c r="G31" s="53">
        <v>6</v>
      </c>
    </row>
    <row r="32" spans="2:7" ht="15" customHeight="1" thickTop="1" x14ac:dyDescent="0.2">
      <c r="B32" s="226" t="s">
        <v>72</v>
      </c>
      <c r="C32" s="227"/>
      <c r="D32" s="74">
        <f>SUM('b.ogół. i do 30 r.ż.'!E33)</f>
        <v>246</v>
      </c>
      <c r="E32" s="74">
        <f>SUM('w tym kobiety'!E31)</f>
        <v>30</v>
      </c>
      <c r="F32" s="91">
        <v>135</v>
      </c>
      <c r="G32" s="91">
        <v>13</v>
      </c>
    </row>
    <row r="33" spans="2:7" ht="15.75" customHeight="1" x14ac:dyDescent="0.2">
      <c r="B33" s="190" t="s">
        <v>70</v>
      </c>
      <c r="C33" s="191"/>
      <c r="D33" s="59">
        <f>SUM('b.ogół. i do 30 r.ż.'!E34)</f>
        <v>113</v>
      </c>
      <c r="E33" s="59">
        <f>SUM('w tym kobiety'!E32)</f>
        <v>15</v>
      </c>
      <c r="F33" s="92">
        <v>73</v>
      </c>
      <c r="G33" s="92">
        <v>10</v>
      </c>
    </row>
    <row r="34" spans="2:7" ht="24.75" customHeight="1" x14ac:dyDescent="0.2">
      <c r="B34" s="224" t="s">
        <v>59</v>
      </c>
      <c r="C34" s="225"/>
      <c r="D34" s="76">
        <f>SUM('b.ogół. i do 30 r.ż.'!E35)</f>
        <v>1965</v>
      </c>
      <c r="E34" s="76">
        <f>SUM('w tym kobiety'!E33)</f>
        <v>1301</v>
      </c>
      <c r="F34" s="93">
        <v>1244</v>
      </c>
      <c r="G34" s="93">
        <v>804</v>
      </c>
    </row>
    <row r="35" spans="2:7" ht="15" customHeight="1" x14ac:dyDescent="0.2">
      <c r="B35" s="190" t="s">
        <v>71</v>
      </c>
      <c r="C35" s="191"/>
      <c r="D35" s="57">
        <f>SUM('b.ogół. i do 30 r.ż.'!E36)</f>
        <v>4</v>
      </c>
      <c r="E35" s="57">
        <f>SUM('w tym kobiety'!E34)</f>
        <v>3</v>
      </c>
      <c r="F35" s="89">
        <v>2</v>
      </c>
      <c r="G35" s="89">
        <v>2</v>
      </c>
    </row>
    <row r="36" spans="2:7" ht="17.25" customHeight="1" thickBot="1" x14ac:dyDescent="0.25">
      <c r="B36" s="218" t="s">
        <v>51</v>
      </c>
      <c r="C36" s="219"/>
      <c r="D36" s="78">
        <f>SUM('b.ogół. i do 30 r.ż.'!E37)</f>
        <v>0</v>
      </c>
      <c r="E36" s="78">
        <f>SUM('w tym kobiety'!E35)</f>
        <v>0</v>
      </c>
      <c r="F36" s="94">
        <v>0</v>
      </c>
      <c r="G36" s="94">
        <v>0</v>
      </c>
    </row>
    <row r="37" spans="2:7" ht="16.5" customHeight="1" thickTop="1" x14ac:dyDescent="0.2">
      <c r="B37" s="220" t="s">
        <v>36</v>
      </c>
      <c r="C37" s="221"/>
      <c r="D37" s="80">
        <f>SUM('b.ogół. i do 30 r.ż.'!E38)</f>
        <v>22</v>
      </c>
      <c r="E37" s="80">
        <f>SUM('w tym kobiety'!E36)</f>
        <v>11</v>
      </c>
      <c r="F37" s="95">
        <v>5</v>
      </c>
      <c r="G37" s="95">
        <v>2</v>
      </c>
    </row>
    <row r="38" spans="2:7" ht="18" customHeight="1" thickBot="1" x14ac:dyDescent="0.25">
      <c r="B38" s="204" t="s">
        <v>48</v>
      </c>
      <c r="C38" s="205"/>
      <c r="D38" s="38">
        <f>SUM('b.ogół. i do 30 r.ż.'!E39)</f>
        <v>0</v>
      </c>
      <c r="E38" s="38">
        <f>SUM('w tym kobiety'!E37)</f>
        <v>0</v>
      </c>
      <c r="F38" s="54">
        <v>0</v>
      </c>
      <c r="G38" s="54">
        <v>0</v>
      </c>
    </row>
    <row r="39" spans="2:7" ht="18" customHeight="1" thickTop="1" thickBot="1" x14ac:dyDescent="0.25">
      <c r="B39" s="222" t="s">
        <v>37</v>
      </c>
      <c r="C39" s="223"/>
      <c r="D39" s="72">
        <f>SUM('b.ogół. i do 30 r.ż.'!E40)</f>
        <v>0</v>
      </c>
      <c r="E39" s="72">
        <f>SUM('w tym kobiety'!E38)</f>
        <v>0</v>
      </c>
      <c r="F39" s="86">
        <v>0</v>
      </c>
      <c r="G39" s="86">
        <v>0</v>
      </c>
    </row>
    <row r="40" spans="2:7" ht="25.5" customHeight="1" thickTop="1" thickBot="1" x14ac:dyDescent="0.25">
      <c r="B40" s="210" t="s">
        <v>38</v>
      </c>
      <c r="C40" s="211"/>
      <c r="D40" s="40">
        <f>SUM('b.ogół. i do 30 r.ż.'!E41)</f>
        <v>192</v>
      </c>
      <c r="E40" s="40">
        <f>SUM('w tym kobiety'!E39)</f>
        <v>79</v>
      </c>
      <c r="F40" s="96">
        <v>120</v>
      </c>
      <c r="G40" s="96">
        <v>46</v>
      </c>
    </row>
    <row r="41" spans="2:7" ht="16.5" customHeight="1" thickBot="1" x14ac:dyDescent="0.25">
      <c r="B41" s="212" t="s">
        <v>39</v>
      </c>
      <c r="C41" s="213"/>
      <c r="D41" s="40" t="s">
        <v>92</v>
      </c>
      <c r="E41" s="40" t="s">
        <v>92</v>
      </c>
      <c r="F41" s="96" t="s">
        <v>92</v>
      </c>
      <c r="G41" s="96" t="s">
        <v>92</v>
      </c>
    </row>
    <row r="42" spans="2:7" ht="15.75" customHeight="1" thickBot="1" x14ac:dyDescent="0.25">
      <c r="B42" s="212" t="s">
        <v>40</v>
      </c>
      <c r="C42" s="213"/>
      <c r="D42" s="40">
        <f>SUM('b.ogół. i do 30 r.ż.'!E43)</f>
        <v>2375</v>
      </c>
      <c r="E42" s="40">
        <f>SUM('w tym kobiety'!E41)</f>
        <v>904</v>
      </c>
      <c r="F42" s="96">
        <v>1569</v>
      </c>
      <c r="G42" s="96">
        <v>626</v>
      </c>
    </row>
    <row r="43" spans="2:7" ht="14.25" customHeight="1" thickBot="1" x14ac:dyDescent="0.25">
      <c r="B43" s="214" t="s">
        <v>41</v>
      </c>
      <c r="C43" s="215"/>
      <c r="D43" s="42">
        <f>SUM('b.ogół. i do 30 r.ż.'!E44)</f>
        <v>2263</v>
      </c>
      <c r="E43" s="42">
        <f>SUM('w tym kobiety'!E42)</f>
        <v>1372</v>
      </c>
      <c r="F43" s="97">
        <v>1355</v>
      </c>
      <c r="G43" s="97">
        <v>787</v>
      </c>
    </row>
    <row r="44" spans="2:7" ht="18" customHeight="1" thickTop="1" x14ac:dyDescent="0.2">
      <c r="B44" s="216" t="s">
        <v>42</v>
      </c>
      <c r="C44" s="217"/>
      <c r="D44" s="31">
        <f>SUM('b.ogół. i do 30 r.ż.'!E45)</f>
        <v>16</v>
      </c>
      <c r="E44" s="31">
        <f>SUM('w tym kobiety'!E43)</f>
        <v>13</v>
      </c>
      <c r="F44" s="87">
        <v>12</v>
      </c>
      <c r="G44" s="87">
        <v>9</v>
      </c>
    </row>
    <row r="45" spans="2:7" ht="18" customHeight="1" x14ac:dyDescent="0.2">
      <c r="B45" s="194" t="s">
        <v>61</v>
      </c>
      <c r="C45" s="195"/>
      <c r="D45" s="129"/>
      <c r="E45" s="130"/>
      <c r="F45" s="131"/>
      <c r="G45" s="131"/>
    </row>
    <row r="46" spans="2:7" ht="18.75" customHeight="1" x14ac:dyDescent="0.2">
      <c r="B46" s="180" t="s">
        <v>43</v>
      </c>
      <c r="C46" s="181"/>
      <c r="D46" s="31">
        <f>SUM('b.ogół. i do 30 r.ż.'!E47)</f>
        <v>22</v>
      </c>
      <c r="E46" s="31">
        <f>SUM('w tym kobiety'!E45)</f>
        <v>8</v>
      </c>
      <c r="F46" s="87">
        <v>14</v>
      </c>
      <c r="G46" s="87">
        <v>4</v>
      </c>
    </row>
    <row r="47" spans="2:7" ht="17.25" customHeight="1" x14ac:dyDescent="0.2">
      <c r="B47" s="196" t="s">
        <v>62</v>
      </c>
      <c r="C47" s="197"/>
      <c r="D47" s="132"/>
      <c r="E47" s="133"/>
      <c r="F47" s="134"/>
      <c r="G47" s="134"/>
    </row>
    <row r="48" spans="2:7" ht="18" customHeight="1" thickBot="1" x14ac:dyDescent="0.25">
      <c r="B48" s="198" t="s">
        <v>44</v>
      </c>
      <c r="C48" s="199"/>
      <c r="D48" s="15">
        <f>SUM('b.ogół. i do 30 r.ż.'!E49)</f>
        <v>973</v>
      </c>
      <c r="E48" s="15">
        <f>SUM('w tym kobiety'!E47)</f>
        <v>530</v>
      </c>
      <c r="F48" s="49">
        <v>478</v>
      </c>
      <c r="G48" s="49">
        <v>238</v>
      </c>
    </row>
    <row r="49" spans="2:7" ht="9.75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55</v>
      </c>
      <c r="C50" s="5"/>
      <c r="D50" s="5"/>
      <c r="E50" s="5"/>
      <c r="F50" s="5"/>
      <c r="G50" s="5"/>
    </row>
    <row r="51" spans="2:7" ht="13.5" thickBot="1" x14ac:dyDescent="0.25">
      <c r="B51" s="208" t="s">
        <v>74</v>
      </c>
      <c r="C51" s="209"/>
      <c r="D51" s="64">
        <f>SUM(D40:D43)</f>
        <v>4830</v>
      </c>
      <c r="E51" s="64">
        <f>SUM(E40:E43)</f>
        <v>2355</v>
      </c>
      <c r="F51" s="82">
        <f>SUM(F40:F43)</f>
        <v>3044</v>
      </c>
      <c r="G51" s="82">
        <f>SUM(G40:G43)</f>
        <v>1459</v>
      </c>
    </row>
    <row r="52" spans="2:7" ht="15.75" thickBot="1" x14ac:dyDescent="0.3">
      <c r="B52" s="6" t="s">
        <v>63</v>
      </c>
      <c r="C52" s="5"/>
      <c r="D52" s="5"/>
      <c r="E52" s="5"/>
      <c r="F52" s="5"/>
      <c r="G52" s="5"/>
    </row>
    <row r="53" spans="2:7" ht="13.5" thickBot="1" x14ac:dyDescent="0.25">
      <c r="B53" s="192" t="s">
        <v>64</v>
      </c>
      <c r="C53" s="193"/>
      <c r="D53" s="66">
        <f>SUM(D23,D25:D26,D33,D35)</f>
        <v>595</v>
      </c>
      <c r="E53" s="66">
        <f>SUM(E23,E25:E26,E33,E35)</f>
        <v>252</v>
      </c>
      <c r="F53" s="83">
        <f>SUM(F23,F25:F26,F33,F35)</f>
        <v>250</v>
      </c>
      <c r="G53" s="83">
        <f>SUM(G23,G25:G26,G33,G35)</f>
        <v>101</v>
      </c>
    </row>
    <row r="54" spans="2:7" ht="13.5" thickBot="1" x14ac:dyDescent="0.25">
      <c r="B54" s="192" t="s">
        <v>73</v>
      </c>
      <c r="C54" s="193"/>
      <c r="D54" s="66">
        <f>SUM(D23,D25:D26)</f>
        <v>478</v>
      </c>
      <c r="E54" s="66">
        <f t="shared" ref="E54:F54" si="0">SUM(E23,E25:E26)</f>
        <v>234</v>
      </c>
      <c r="F54" s="83">
        <f t="shared" si="0"/>
        <v>175</v>
      </c>
      <c r="G54" s="83">
        <f>SUM(G23,G25:G26)</f>
        <v>89</v>
      </c>
    </row>
    <row r="55" spans="2:7" ht="16.5" customHeight="1" x14ac:dyDescent="0.25">
      <c r="B55" s="101" t="str">
        <f>T('b.ogół. i do 30 r.ż.'!B56)</f>
        <v>*   Liczby zawarte w zestawieniu za okres I - VII 2020 r.</v>
      </c>
      <c r="C55" s="101"/>
      <c r="D55" s="5"/>
      <c r="E55" s="5"/>
      <c r="F55" s="5"/>
    </row>
    <row r="56" spans="2:7" ht="16.5" customHeight="1" x14ac:dyDescent="0.25">
      <c r="B56" s="103" t="s">
        <v>77</v>
      </c>
      <c r="C56" s="101" t="s">
        <v>69</v>
      </c>
      <c r="D56" s="5"/>
      <c r="E56" s="5"/>
      <c r="F56" s="5"/>
    </row>
    <row r="57" spans="2:7" ht="15.75" customHeight="1" x14ac:dyDescent="0.25">
      <c r="B57" s="103">
        <v>2</v>
      </c>
      <c r="C57" s="101" t="s">
        <v>80</v>
      </c>
      <c r="D57" s="5"/>
      <c r="E57" s="5"/>
      <c r="F57" s="5"/>
    </row>
    <row r="58" spans="2:7" ht="15" customHeight="1" x14ac:dyDescent="0.25">
      <c r="B58" s="103">
        <v>3</v>
      </c>
      <c r="C58" s="101" t="s">
        <v>81</v>
      </c>
      <c r="D58" s="5"/>
      <c r="E58" s="5"/>
      <c r="F58" s="5"/>
    </row>
    <row r="59" spans="2:7" ht="16.5" customHeight="1" x14ac:dyDescent="0.25">
      <c r="B59" s="103">
        <v>4</v>
      </c>
      <c r="C59" s="101" t="s">
        <v>56</v>
      </c>
      <c r="D59" s="5"/>
      <c r="E59" s="5"/>
      <c r="F59" s="5"/>
    </row>
    <row r="60" spans="2:7" ht="18" customHeight="1" x14ac:dyDescent="0.25">
      <c r="B60" s="103">
        <v>5</v>
      </c>
      <c r="C60" s="101" t="s">
        <v>57</v>
      </c>
      <c r="D60" s="5"/>
      <c r="E60" s="5"/>
      <c r="F60" s="5"/>
    </row>
    <row r="61" spans="2:7" ht="15" x14ac:dyDescent="0.25">
      <c r="B61" s="101"/>
      <c r="C61" s="104" t="s">
        <v>86</v>
      </c>
      <c r="D61" s="5"/>
      <c r="E61" s="5"/>
      <c r="F61" s="5"/>
    </row>
    <row r="62" spans="2:7" ht="15" x14ac:dyDescent="0.25">
      <c r="B62" s="101"/>
      <c r="C62" s="104" t="s">
        <v>87</v>
      </c>
      <c r="D62" s="5"/>
      <c r="E62" s="5"/>
      <c r="F62" s="5"/>
    </row>
    <row r="63" spans="2:7" ht="15" x14ac:dyDescent="0.25">
      <c r="B63" s="4" t="s">
        <v>92</v>
      </c>
      <c r="C63" s="121" t="s">
        <v>96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22"/>
  <sheetViews>
    <sheetView zoomScale="150" zoomScaleNormal="150" workbookViewId="0">
      <selection activeCell="B1" sqref="B1"/>
    </sheetView>
  </sheetViews>
  <sheetFormatPr defaultRowHeight="15" x14ac:dyDescent="0.25"/>
  <cols>
    <col min="1" max="1" width="1.5703125" style="1" customWidth="1"/>
    <col min="2" max="2" width="25.85546875" style="1" customWidth="1"/>
    <col min="3" max="3" width="8" style="1" customWidth="1"/>
    <col min="4" max="5" width="7.85546875" style="1" customWidth="1"/>
    <col min="6" max="6" width="8.42578125" style="1" customWidth="1"/>
    <col min="7" max="7" width="8.5703125" style="1" customWidth="1"/>
    <col min="8" max="9" width="8.140625" style="1" customWidth="1"/>
    <col min="10" max="10" width="8.85546875" style="1" customWidth="1"/>
    <col min="11" max="16384" width="9.140625" style="1"/>
  </cols>
  <sheetData>
    <row r="1" spans="2:10" ht="13.5" customHeight="1" x14ac:dyDescent="0.25">
      <c r="B1" s="6" t="s">
        <v>97</v>
      </c>
      <c r="C1" s="4"/>
      <c r="D1" s="4"/>
      <c r="E1" s="4"/>
      <c r="F1" s="4"/>
      <c r="G1" s="4"/>
      <c r="H1" s="4"/>
      <c r="I1" s="4"/>
      <c r="J1" s="4"/>
    </row>
    <row r="2" spans="2:10" ht="12.75" customHeight="1" thickBot="1" x14ac:dyDescent="0.3">
      <c r="B2" s="45" t="s">
        <v>98</v>
      </c>
      <c r="C2" s="4"/>
      <c r="D2" s="4"/>
      <c r="E2" s="4"/>
      <c r="F2" s="4"/>
      <c r="G2" s="4"/>
      <c r="H2" s="4"/>
      <c r="I2" s="4"/>
      <c r="J2" s="4"/>
    </row>
    <row r="3" spans="2:10" ht="15.75" customHeight="1" x14ac:dyDescent="0.25">
      <c r="B3" s="141" t="s">
        <v>0</v>
      </c>
      <c r="C3" s="247" t="s">
        <v>2</v>
      </c>
      <c r="D3" s="248"/>
      <c r="E3" s="251"/>
      <c r="F3" s="252"/>
      <c r="G3" s="257" t="s">
        <v>4</v>
      </c>
      <c r="H3" s="257"/>
      <c r="I3" s="257"/>
      <c r="J3" s="258"/>
    </row>
    <row r="4" spans="2:10" ht="24" customHeight="1" x14ac:dyDescent="0.25">
      <c r="B4" s="142" t="s">
        <v>1</v>
      </c>
      <c r="C4" s="249"/>
      <c r="D4" s="250"/>
      <c r="E4" s="253" t="s">
        <v>3</v>
      </c>
      <c r="F4" s="254"/>
      <c r="G4" s="259" t="s">
        <v>90</v>
      </c>
      <c r="H4" s="259"/>
      <c r="I4" s="259"/>
      <c r="J4" s="260"/>
    </row>
    <row r="5" spans="2:10" ht="14.25" customHeight="1" x14ac:dyDescent="0.25">
      <c r="B5" s="143"/>
      <c r="C5" s="249"/>
      <c r="D5" s="250"/>
      <c r="E5" s="255"/>
      <c r="F5" s="256"/>
      <c r="G5" s="261" t="s">
        <v>5</v>
      </c>
      <c r="H5" s="262"/>
      <c r="I5" s="262" t="s">
        <v>6</v>
      </c>
      <c r="J5" s="264"/>
    </row>
    <row r="6" spans="2:10" ht="11.25" customHeight="1" x14ac:dyDescent="0.25">
      <c r="B6" s="143"/>
      <c r="C6" s="249"/>
      <c r="D6" s="250"/>
      <c r="E6" s="255"/>
      <c r="F6" s="256"/>
      <c r="G6" s="250"/>
      <c r="H6" s="263"/>
      <c r="I6" s="263" t="s">
        <v>7</v>
      </c>
      <c r="J6" s="265"/>
    </row>
    <row r="7" spans="2:10" ht="11.25" customHeight="1" x14ac:dyDescent="0.25">
      <c r="B7" s="143"/>
      <c r="C7" s="241" t="s">
        <v>84</v>
      </c>
      <c r="D7" s="242"/>
      <c r="E7" s="242"/>
      <c r="F7" s="243"/>
      <c r="G7" s="244" t="s">
        <v>85</v>
      </c>
      <c r="H7" s="245"/>
      <c r="I7" s="245"/>
      <c r="J7" s="246"/>
    </row>
    <row r="8" spans="2:10" ht="11.25" customHeight="1" thickBot="1" x14ac:dyDescent="0.3">
      <c r="B8" s="155"/>
      <c r="C8" s="159" t="s">
        <v>8</v>
      </c>
      <c r="D8" s="157" t="s">
        <v>9</v>
      </c>
      <c r="E8" s="157" t="s">
        <v>8</v>
      </c>
      <c r="F8" s="158" t="s">
        <v>9</v>
      </c>
      <c r="G8" s="156" t="s">
        <v>8</v>
      </c>
      <c r="H8" s="157" t="s">
        <v>9</v>
      </c>
      <c r="I8" s="157" t="s">
        <v>8</v>
      </c>
      <c r="J8" s="158" t="s">
        <v>9</v>
      </c>
    </row>
    <row r="9" spans="2:10" ht="31.5" customHeight="1" x14ac:dyDescent="0.25">
      <c r="B9" s="151" t="s">
        <v>5</v>
      </c>
      <c r="C9" s="152">
        <v>58631</v>
      </c>
      <c r="D9" s="152">
        <v>28127</v>
      </c>
      <c r="E9" s="152">
        <v>29124</v>
      </c>
      <c r="F9" s="153">
        <v>13317</v>
      </c>
      <c r="G9" s="154">
        <v>82702</v>
      </c>
      <c r="H9" s="152">
        <v>43612</v>
      </c>
      <c r="I9" s="152">
        <v>13695</v>
      </c>
      <c r="J9" s="153">
        <v>7076</v>
      </c>
    </row>
    <row r="10" spans="2:10" ht="29.25" customHeight="1" x14ac:dyDescent="0.25">
      <c r="B10" s="144" t="s">
        <v>10</v>
      </c>
      <c r="C10" s="138">
        <v>26035</v>
      </c>
      <c r="D10" s="135">
        <v>12794</v>
      </c>
      <c r="E10" s="135">
        <v>12797</v>
      </c>
      <c r="F10" s="139">
        <v>5925</v>
      </c>
      <c r="G10" s="136">
        <v>23799</v>
      </c>
      <c r="H10" s="135">
        <v>13344</v>
      </c>
      <c r="I10" s="135">
        <v>3434</v>
      </c>
      <c r="J10" s="139">
        <v>1933</v>
      </c>
    </row>
    <row r="11" spans="2:10" ht="28.5" customHeight="1" x14ac:dyDescent="0.25">
      <c r="B11" s="144" t="s">
        <v>11</v>
      </c>
      <c r="C11" s="138">
        <v>14662</v>
      </c>
      <c r="D11" s="135">
        <v>6965</v>
      </c>
      <c r="E11" s="135">
        <v>6672</v>
      </c>
      <c r="F11" s="139">
        <v>3012</v>
      </c>
      <c r="G11" s="136">
        <v>11375</v>
      </c>
      <c r="H11" s="135">
        <v>5786</v>
      </c>
      <c r="I11" s="135">
        <v>1084</v>
      </c>
      <c r="J11" s="139">
        <v>499</v>
      </c>
    </row>
    <row r="12" spans="2:10" ht="24" customHeight="1" x14ac:dyDescent="0.25">
      <c r="B12" s="145" t="s">
        <v>75</v>
      </c>
      <c r="C12" s="99">
        <f>SUM(C10/C9*100)</f>
        <v>44.404837031604444</v>
      </c>
      <c r="D12" s="100">
        <f t="shared" ref="D12:J12" si="0">SUM(D10/D9*100)</f>
        <v>45.48654317915171</v>
      </c>
      <c r="E12" s="100">
        <f t="shared" si="0"/>
        <v>43.939706084329075</v>
      </c>
      <c r="F12" s="140">
        <f>SUM(F10/F9*100)</f>
        <v>44.492002703311556</v>
      </c>
      <c r="G12" s="137">
        <f t="shared" si="0"/>
        <v>28.776813136320769</v>
      </c>
      <c r="H12" s="100">
        <f t="shared" si="0"/>
        <v>30.597083371549118</v>
      </c>
      <c r="I12" s="100">
        <f t="shared" si="0"/>
        <v>25.074844833880977</v>
      </c>
      <c r="J12" s="140">
        <f t="shared" si="0"/>
        <v>27.317693612210288</v>
      </c>
    </row>
    <row r="13" spans="2:10" ht="26.25" customHeight="1" thickBot="1" x14ac:dyDescent="0.3">
      <c r="B13" s="146" t="s">
        <v>76</v>
      </c>
      <c r="C13" s="147">
        <f>SUM(C11/C9*100)</f>
        <v>25.007248725077179</v>
      </c>
      <c r="D13" s="148">
        <f t="shared" ref="D13:J13" si="1">SUM(D11/D9*100)</f>
        <v>24.762683542503645</v>
      </c>
      <c r="E13" s="148">
        <f t="shared" si="1"/>
        <v>22.908941079522045</v>
      </c>
      <c r="F13" s="149">
        <f>SUM(F11/F9*100)</f>
        <v>22.617706690696103</v>
      </c>
      <c r="G13" s="150">
        <f t="shared" si="1"/>
        <v>13.754201833087471</v>
      </c>
      <c r="H13" s="148">
        <f t="shared" si="1"/>
        <v>13.266990736494543</v>
      </c>
      <c r="I13" s="148">
        <f t="shared" si="1"/>
        <v>7.9152975538517705</v>
      </c>
      <c r="J13" s="149">
        <f t="shared" si="1"/>
        <v>7.052006783493499</v>
      </c>
    </row>
    <row r="14" spans="2:10" ht="12.75" customHeight="1" x14ac:dyDescent="0.25">
      <c r="B14" s="98" t="s">
        <v>78</v>
      </c>
      <c r="C14" s="107" t="str">
        <f>T('b.ogół. i do 30 r.ż.'!B56)</f>
        <v>*   Liczby zawarte w zestawieniu za okres I - VII 2020 r.</v>
      </c>
    </row>
    <row r="15" spans="2:10" ht="13.5" customHeight="1" x14ac:dyDescent="0.25">
      <c r="B15" s="98" t="s">
        <v>79</v>
      </c>
      <c r="C15" s="106" t="s">
        <v>101</v>
      </c>
    </row>
    <row r="16" spans="2:10" ht="15" customHeight="1" x14ac:dyDescent="0.25">
      <c r="C16" s="98" t="s">
        <v>91</v>
      </c>
      <c r="D16"/>
    </row>
    <row r="17" spans="2:5" ht="12" customHeight="1" x14ac:dyDescent="0.25">
      <c r="B17" s="163" t="s">
        <v>102</v>
      </c>
      <c r="C17"/>
    </row>
    <row r="18" spans="2:5" ht="11.25" customHeight="1" x14ac:dyDescent="0.25">
      <c r="B18" s="164" t="s">
        <v>103</v>
      </c>
      <c r="C18" s="119"/>
    </row>
    <row r="19" spans="2:5" ht="10.5" customHeight="1" x14ac:dyDescent="0.25">
      <c r="B19" s="105"/>
      <c r="C19" s="119"/>
    </row>
    <row r="20" spans="2:5" x14ac:dyDescent="0.25">
      <c r="C20" s="119"/>
    </row>
    <row r="21" spans="2:5" x14ac:dyDescent="0.25">
      <c r="C21" s="119"/>
      <c r="E21"/>
    </row>
    <row r="22" spans="2:5" x14ac:dyDescent="0.25">
      <c r="C22" s="120"/>
    </row>
  </sheetData>
  <mergeCells count="12">
    <mergeCell ref="C7:F7"/>
    <mergeCell ref="G7:J7"/>
    <mergeCell ref="C3:D6"/>
    <mergeCell ref="E3:F3"/>
    <mergeCell ref="E4:F4"/>
    <mergeCell ref="E5:F5"/>
    <mergeCell ref="E6:F6"/>
    <mergeCell ref="G3:J3"/>
    <mergeCell ref="G4:J4"/>
    <mergeCell ref="G5:H6"/>
    <mergeCell ref="I5:J5"/>
    <mergeCell ref="I6:J6"/>
  </mergeCells>
  <printOptions horizontalCentered="1" verticalCentered="1"/>
  <pageMargins left="0" right="0" top="0.98425196850393704" bottom="1.3779527559055118" header="0" footer="0"/>
  <pageSetup paperSize="9" scale="12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b.ogół. i do 30 r.ż.</vt:lpstr>
      <vt:lpstr>w tym kobiety</vt:lpstr>
      <vt:lpstr>akt.for. do 30 i 25 r.ż.</vt:lpstr>
      <vt:lpstr>bez do 30 i 25 r.ż.</vt:lpstr>
      <vt:lpstr>'bez do 30 i 25 r.ż.'!OLE_LINK1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2020-08-13T09:56:11Z</cp:lastPrinted>
  <dcterms:created xsi:type="dcterms:W3CDTF">2017-09-15T11:17:22Z</dcterms:created>
  <dcterms:modified xsi:type="dcterms:W3CDTF">2020-08-13T12:22:05Z</dcterms:modified>
</cp:coreProperties>
</file>